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<sst xmlns="http://schemas.openxmlformats.org/spreadsheetml/2006/main" count="455" uniqueCount="102">
  <si>
    <t>Vyhodnocení série</t>
  </si>
  <si>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</si>
  <si>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</si>
  <si>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</si>
  <si>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</si>
  <si>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</si>
  <si>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</si>
  <si>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</si>
  <si>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</si>
  <si>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</si>
  <si>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</si>
  <si>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</si>
  <si>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</si>
  <si>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</si>
  <si>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</si>
  <si>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</si>
  <si>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</si>
  <si>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</si>
  <si>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</si>
  <si>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</si>
  <si>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</si>
  <si>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</si>
  <si>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</si>
  <si>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</si>
  <si>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</si>
  <si>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</si>
  <si>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</si>
  <si>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</si>
  <si>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</si>
  <si>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</si>
  <si>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</si>
  <si>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</si>
  <si>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</si>
  <si>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</si>
  <si>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</si>
  <si>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</si>
  <si>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</si>
  <si>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</si>
  <si>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</si>
  <si>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</si>
  <si>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</si>
  <si>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 xml:space="preserve"> . turnaj BOWLING CZ TOUR 2014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</si>
  <si>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</si>
  <si>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</si>
  <si>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</si>
  <si>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</si>
  <si>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</si>
  <si>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</si>
  <si>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</si>
  <si>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</si>
  <si>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</si>
  <si>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</si>
  <si>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</si>
  <si>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</si>
  <si>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</si>
  <si>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</si>
  <si>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</si>
  <si>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</si>
  <si>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</si>
  <si>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</si>
  <si>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</si>
  <si>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</si>
  <si>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</si>
  <si>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 xml:space="preserve"> 1. Letní turnaj Scentrum cup 2017</t>
  </si>
  <si>
    <t>Nejvyšší nához:</t>
  </si>
  <si>
    <t>Surán Ondřej                                                                                           9.7.2017</t>
  </si>
  <si>
    <t>Surán Ondřej</t>
  </si>
  <si>
    <t>Frýbort Otakar</t>
  </si>
  <si>
    <t>Butal Jaroslav</t>
  </si>
  <si>
    <t>Mrkvičková Lenka</t>
  </si>
  <si>
    <t>Kunt Luboš</t>
  </si>
  <si>
    <t>st.</t>
  </si>
  <si>
    <t>Frýbortová Marie</t>
  </si>
  <si>
    <t>Bejšovec Jaroslav</t>
  </si>
  <si>
    <t>Bejšovcová Lenka</t>
  </si>
  <si>
    <t>Horník Gustav</t>
  </si>
  <si>
    <t>Chaloupková Alena</t>
  </si>
  <si>
    <t>Polívka Dalibor</t>
  </si>
  <si>
    <t>Sádlík Vojtěch</t>
  </si>
  <si>
    <t>Eliáš Petr</t>
  </si>
  <si>
    <t>Barnet Milan</t>
  </si>
  <si>
    <t>Kadlec Lukáš</t>
  </si>
  <si>
    <t>Brůčková Kateřina</t>
  </si>
  <si>
    <t>Zach Petr</t>
  </si>
  <si>
    <t>Fiala Václav</t>
  </si>
  <si>
    <t>Hampl Milan</t>
  </si>
  <si>
    <t>Ruml David</t>
  </si>
  <si>
    <t>Mrkvička Tomáš</t>
  </si>
  <si>
    <t>Žák Jan</t>
  </si>
  <si>
    <t>Kadlec Miroslav</t>
  </si>
  <si>
    <t>G9</t>
  </si>
  <si>
    <t xml:space="preserve"> 2. Letní turnaj Scentrum cup 2017</t>
  </si>
  <si>
    <t>Frýbort Otakar                                                                             16.7.2017</t>
  </si>
  <si>
    <t>Slípka Jaroslav</t>
  </si>
  <si>
    <t>Kadlecová Jaroslava</t>
  </si>
  <si>
    <t>Slováček Pavel</t>
  </si>
  <si>
    <t>Fulínová Ilona</t>
  </si>
  <si>
    <t>Strachota Jan</t>
  </si>
  <si>
    <t xml:space="preserve"> 3. Letní turnaj Scentrum cup 2017</t>
  </si>
  <si>
    <t>Eliáš Petr                                                                                                  6.8.2017</t>
  </si>
  <si>
    <t xml:space="preserve"> 4. Letní turnaj Scentrum cup 2017</t>
  </si>
  <si>
    <t>Kunc Oto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</si>
</sst>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0.0"/>
    <numFmt numFmtId="166" formatCode="dd/mm/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color indexed="10"/>
      <name val="Arial CE"/>
      <family val="0"/>
    </font>
    <font>
      <b/>
      <sz val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59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59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63"/>
      </left>
      <right>
        <color indexed="63"/>
      </right>
      <top style="thin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thick">
        <color indexed="59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164" fontId="28" fillId="6" borderId="17" xfId="0" applyNumberFormat="1" applyFont="1" applyFill="1" applyBorder="1" applyAlignment="1">
      <alignment horizontal="right" vertical="center"/>
    </xf>
    <xf numFmtId="0" fontId="25" fillId="0" borderId="18" xfId="55" applyFont="1" applyBorder="1" applyAlignment="1" applyProtection="1">
      <alignment vertical="center"/>
      <protection hidden="1" locked="0"/>
    </xf>
    <xf numFmtId="0" fontId="20" fillId="0" borderId="19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8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/>
    </xf>
    <xf numFmtId="0" fontId="25" fillId="0" borderId="21" xfId="57" applyFont="1" applyFill="1" applyBorder="1" applyAlignment="1" applyProtection="1">
      <alignment vertical="center"/>
      <protection hidden="1" locked="0"/>
    </xf>
    <xf numFmtId="0" fontId="25" fillId="0" borderId="21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30" fillId="0" borderId="0" xfId="56" applyFont="1" applyProtection="1">
      <alignment/>
      <protection hidden="1"/>
    </xf>
    <xf numFmtId="0" fontId="30" fillId="20" borderId="0" xfId="0" applyFont="1" applyFill="1" applyBorder="1" applyAlignment="1">
      <alignment horizontal="center" vertical="center"/>
    </xf>
    <xf numFmtId="0" fontId="33" fillId="23" borderId="22" xfId="0" applyFont="1" applyFill="1" applyBorder="1" applyAlignment="1">
      <alignment horizontal="center" shrinkToFit="1"/>
    </xf>
    <xf numFmtId="0" fontId="30" fillId="23" borderId="23" xfId="0" applyFont="1" applyFill="1" applyBorder="1" applyAlignment="1">
      <alignment horizontal="center" shrinkToFit="1"/>
    </xf>
    <xf numFmtId="0" fontId="30" fillId="22" borderId="24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23" borderId="24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23" borderId="30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NumberFormat="1" applyFont="1" applyFill="1" applyBorder="1" applyAlignment="1" applyProtection="1">
      <alignment horizontal="center" vertical="center"/>
      <protection locked="0"/>
    </xf>
    <xf numFmtId="0" fontId="27" fillId="7" borderId="33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25" fillId="0" borderId="39" xfId="0" applyNumberFormat="1" applyFont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7" fillId="7" borderId="39" xfId="0" applyFont="1" applyFill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1" fontId="27" fillId="7" borderId="32" xfId="0" applyNumberFormat="1" applyFont="1" applyFill="1" applyBorder="1" applyAlignment="1">
      <alignment horizontal="center" vertical="center"/>
    </xf>
    <xf numFmtId="1" fontId="27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7" fillId="7" borderId="40" xfId="0" applyNumberFormat="1" applyFont="1" applyFill="1" applyBorder="1" applyAlignment="1">
      <alignment horizontal="center" vertical="center"/>
    </xf>
    <xf numFmtId="1" fontId="27" fillId="7" borderId="4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 applyProtection="1">
      <alignment horizontal="left" vertical="center"/>
      <protection locked="0"/>
    </xf>
    <xf numFmtId="0" fontId="20" fillId="0" borderId="45" xfId="0" applyNumberFormat="1" applyFont="1" applyBorder="1" applyAlignment="1" applyProtection="1">
      <alignment horizontal="center" vertical="center"/>
      <protection locked="0"/>
    </xf>
    <xf numFmtId="0" fontId="27" fillId="7" borderId="46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25" fillId="0" borderId="50" xfId="0" applyNumberFormat="1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7" fillId="7" borderId="50" xfId="0" applyFont="1" applyFill="1" applyBorder="1" applyAlignment="1">
      <alignment horizontal="center"/>
    </xf>
    <xf numFmtId="2" fontId="27" fillId="0" borderId="50" xfId="0" applyNumberFormat="1" applyFont="1" applyBorder="1" applyAlignment="1">
      <alignment horizontal="center"/>
    </xf>
    <xf numFmtId="1" fontId="27" fillId="7" borderId="45" xfId="0" applyNumberFormat="1" applyFont="1" applyFill="1" applyBorder="1" applyAlignment="1">
      <alignment horizontal="center" vertical="center"/>
    </xf>
    <xf numFmtId="1" fontId="27" fillId="7" borderId="51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65" fontId="25" fillId="0" borderId="33" xfId="0" applyNumberFormat="1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7" fillId="7" borderId="33" xfId="0" applyFont="1" applyFill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1" fontId="27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6" fillId="0" borderId="43" xfId="0" applyFont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34" fillId="0" borderId="49" xfId="0" applyFont="1" applyBorder="1" applyAlignment="1">
      <alignment horizontal="center" vertical="center"/>
    </xf>
    <xf numFmtId="165" fontId="25" fillId="0" borderId="41" xfId="0" applyNumberFormat="1" applyFont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20" fillId="24" borderId="52" xfId="0" applyNumberFormat="1" applyFont="1" applyFill="1" applyBorder="1" applyAlignment="1" applyProtection="1">
      <alignment horizontal="left" vertical="center"/>
      <protection locked="0"/>
    </xf>
    <xf numFmtId="0" fontId="20" fillId="24" borderId="52" xfId="0" applyNumberFormat="1" applyFont="1" applyFill="1" applyBorder="1" applyAlignment="1" applyProtection="1">
      <alignment horizontal="center" vertical="center"/>
      <protection locked="0"/>
    </xf>
    <xf numFmtId="0" fontId="27" fillId="7" borderId="51" xfId="0" applyFont="1" applyFill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5" fontId="25" fillId="0" borderId="51" xfId="0" applyNumberFormat="1" applyFont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7" fillId="7" borderId="51" xfId="0" applyFont="1" applyFill="1" applyBorder="1" applyAlignment="1">
      <alignment horizontal="center"/>
    </xf>
    <xf numFmtId="2" fontId="27" fillId="0" borderId="51" xfId="0" applyNumberFormat="1" applyFont="1" applyBorder="1" applyAlignment="1">
      <alignment horizontal="center"/>
    </xf>
    <xf numFmtId="1" fontId="27" fillId="7" borderId="5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8" xfId="0" applyNumberFormat="1" applyFont="1" applyBorder="1" applyAlignment="1" applyProtection="1">
      <alignment horizontal="left" vertical="center"/>
      <protection locked="0"/>
    </xf>
    <xf numFmtId="0" fontId="20" fillId="0" borderId="58" xfId="0" applyNumberFormat="1" applyFont="1" applyBorder="1" applyAlignment="1" applyProtection="1">
      <alignment horizontal="center" vertical="center"/>
      <protection locked="0"/>
    </xf>
    <xf numFmtId="0" fontId="27" fillId="7" borderId="39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27" fillId="7" borderId="58" xfId="0" applyNumberFormat="1" applyFont="1" applyFill="1" applyBorder="1" applyAlignment="1">
      <alignment horizontal="center" vertical="center"/>
    </xf>
    <xf numFmtId="1" fontId="27" fillId="7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7" fillId="7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64" xfId="0" applyNumberFormat="1" applyBorder="1" applyAlignment="1" applyProtection="1">
      <alignment horizontal="left" vertical="center"/>
      <protection locked="0"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27" fillId="7" borderId="65" xfId="0" applyFont="1" applyFill="1" applyBorder="1" applyAlignment="1" applyProtection="1">
      <alignment horizontal="center" vertical="center"/>
      <protection locked="0"/>
    </xf>
    <xf numFmtId="0" fontId="27" fillId="7" borderId="65" xfId="0" applyFont="1" applyFill="1" applyBorder="1" applyAlignment="1" applyProtection="1">
      <alignment horizontal="center" vertical="center"/>
      <protection/>
    </xf>
    <xf numFmtId="0" fontId="0" fillId="0" borderId="66" xfId="0" applyNumberFormat="1" applyBorder="1" applyAlignment="1" applyProtection="1">
      <alignment horizontal="left" vertical="center"/>
      <protection locked="0"/>
    </xf>
    <xf numFmtId="0" fontId="0" fillId="0" borderId="66" xfId="0" applyNumberFormat="1" applyFont="1" applyBorder="1" applyAlignment="1" applyProtection="1">
      <alignment horizontal="center" vertical="center"/>
      <protection locked="0"/>
    </xf>
    <xf numFmtId="0" fontId="34" fillId="0" borderId="67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5" fillId="0" borderId="68" xfId="0" applyFont="1" applyBorder="1" applyAlignment="1" applyProtection="1">
      <alignment horizontal="center" vertical="center"/>
      <protection locked="0"/>
    </xf>
    <xf numFmtId="0" fontId="34" fillId="0" borderId="68" xfId="0" applyFont="1" applyBorder="1" applyAlignment="1" applyProtection="1">
      <alignment horizontal="center" vertical="center"/>
      <protection locked="0"/>
    </xf>
    <xf numFmtId="0" fontId="34" fillId="0" borderId="68" xfId="0" applyFont="1" applyBorder="1" applyAlignment="1" applyProtection="1">
      <alignment horizontal="center" vertical="center"/>
      <protection locked="0"/>
    </xf>
    <xf numFmtId="0" fontId="0" fillId="0" borderId="66" xfId="0" applyNumberFormat="1" applyBorder="1" applyAlignment="1" applyProtection="1">
      <alignment horizontal="center" vertical="center"/>
      <protection locked="0"/>
    </xf>
    <xf numFmtId="0" fontId="0" fillId="0" borderId="69" xfId="0" applyNumberFormat="1" applyBorder="1" applyAlignment="1" applyProtection="1">
      <alignment horizontal="left" vertical="center"/>
      <protection locked="0"/>
    </xf>
    <xf numFmtId="0" fontId="27" fillId="7" borderId="70" xfId="0" applyFont="1" applyFill="1" applyBorder="1" applyAlignment="1" applyProtection="1">
      <alignment horizontal="center" vertical="center"/>
      <protection locked="0"/>
    </xf>
    <xf numFmtId="0" fontId="27" fillId="7" borderId="70" xfId="0" applyFont="1" applyFill="1" applyBorder="1" applyAlignment="1" applyProtection="1">
      <alignment horizontal="center" vertical="center"/>
      <protection/>
    </xf>
    <xf numFmtId="0" fontId="34" fillId="0" borderId="71" xfId="0" applyFont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left" vertical="center"/>
      <protection locked="0"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27" fillId="7" borderId="74" xfId="0" applyFont="1" applyFill="1" applyBorder="1" applyAlignment="1" applyProtection="1">
      <alignment horizontal="center" vertical="center"/>
      <protection locked="0"/>
    </xf>
    <xf numFmtId="0" fontId="27" fillId="7" borderId="74" xfId="0" applyFont="1" applyFill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 locked="0"/>
    </xf>
    <xf numFmtId="0" fontId="34" fillId="0" borderId="76" xfId="0" applyFont="1" applyBorder="1" applyAlignment="1" applyProtection="1">
      <alignment horizontal="center" vertical="center"/>
      <protection locked="0"/>
    </xf>
    <xf numFmtId="0" fontId="34" fillId="0" borderId="77" xfId="0" applyFont="1" applyBorder="1" applyAlignment="1" applyProtection="1">
      <alignment horizontal="center" vertical="center"/>
      <protection locked="0"/>
    </xf>
    <xf numFmtId="0" fontId="0" fillId="0" borderId="64" xfId="0" applyNumberFormat="1" applyFill="1" applyBorder="1" applyAlignment="1" applyProtection="1">
      <alignment horizontal="left" vertical="center"/>
      <protection locked="0"/>
    </xf>
    <xf numFmtId="0" fontId="27" fillId="7" borderId="78" xfId="0" applyFont="1" applyFill="1" applyBorder="1" applyAlignment="1" applyProtection="1">
      <alignment horizontal="center" vertical="center"/>
      <protection locked="0"/>
    </xf>
    <xf numFmtId="0" fontId="27" fillId="7" borderId="78" xfId="0" applyFont="1" applyFill="1" applyBorder="1" applyAlignment="1" applyProtection="1">
      <alignment horizontal="center" vertical="center"/>
      <protection/>
    </xf>
    <xf numFmtId="0" fontId="34" fillId="0" borderId="79" xfId="0" applyFont="1" applyBorder="1" applyAlignment="1" applyProtection="1">
      <alignment horizontal="center" vertical="center"/>
      <protection locked="0"/>
    </xf>
    <xf numFmtId="0" fontId="34" fillId="0" borderId="80" xfId="0" applyFont="1" applyBorder="1" applyAlignment="1" applyProtection="1">
      <alignment horizontal="center" vertical="center"/>
      <protection locked="0"/>
    </xf>
    <xf numFmtId="0" fontId="34" fillId="0" borderId="81" xfId="0" applyFont="1" applyBorder="1" applyAlignment="1" applyProtection="1">
      <alignment horizontal="center" vertical="center"/>
      <protection locked="0"/>
    </xf>
    <xf numFmtId="0" fontId="0" fillId="0" borderId="66" xfId="0" applyNumberFormat="1" applyFill="1" applyBorder="1" applyAlignment="1" applyProtection="1">
      <alignment horizontal="left" vertical="center"/>
      <protection locked="0"/>
    </xf>
    <xf numFmtId="0" fontId="0" fillId="0" borderId="69" xfId="0" applyNumberFormat="1" applyFont="1" applyBorder="1" applyAlignment="1" applyProtection="1">
      <alignment horizontal="center" vertical="center"/>
      <protection locked="0"/>
    </xf>
    <xf numFmtId="0" fontId="34" fillId="0" borderId="82" xfId="0" applyFont="1" applyBorder="1" applyAlignment="1" applyProtection="1">
      <alignment horizontal="center" vertical="center"/>
      <protection locked="0"/>
    </xf>
    <xf numFmtId="0" fontId="36" fillId="0" borderId="80" xfId="0" applyFont="1" applyBorder="1" applyAlignment="1" applyProtection="1">
      <alignment horizontal="center" vertical="center"/>
      <protection locked="0"/>
    </xf>
    <xf numFmtId="1" fontId="25" fillId="0" borderId="78" xfId="0" applyNumberFormat="1" applyFont="1" applyBorder="1" applyAlignment="1" applyProtection="1">
      <alignment horizontal="center"/>
      <protection/>
    </xf>
    <xf numFmtId="0" fontId="36" fillId="0" borderId="8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horizontal="center" vertical="center"/>
      <protection locked="0"/>
    </xf>
    <xf numFmtId="1" fontId="25" fillId="0" borderId="83" xfId="0" applyNumberFormat="1" applyFont="1" applyBorder="1" applyAlignment="1" applyProtection="1">
      <alignment horizontal="center"/>
      <protection/>
    </xf>
    <xf numFmtId="0" fontId="34" fillId="0" borderId="84" xfId="0" applyFont="1" applyBorder="1" applyAlignment="1" applyProtection="1">
      <alignment horizontal="center" vertical="center"/>
      <protection locked="0"/>
    </xf>
    <xf numFmtId="1" fontId="25" fillId="0" borderId="65" xfId="0" applyNumberFormat="1" applyFont="1" applyBorder="1" applyAlignment="1" applyProtection="1">
      <alignment horizontal="center"/>
      <protection/>
    </xf>
    <xf numFmtId="0" fontId="34" fillId="0" borderId="84" xfId="0" applyFont="1" applyBorder="1" applyAlignment="1" applyProtection="1">
      <alignment horizontal="center" vertical="center"/>
      <protection locked="0"/>
    </xf>
    <xf numFmtId="1" fontId="25" fillId="0" borderId="85" xfId="0" applyNumberFormat="1" applyFont="1" applyBorder="1" applyAlignment="1" applyProtection="1">
      <alignment horizontal="center"/>
      <protection/>
    </xf>
    <xf numFmtId="1" fontId="27" fillId="7" borderId="66" xfId="0" applyNumberFormat="1" applyFont="1" applyFill="1" applyBorder="1" applyAlignment="1" applyProtection="1">
      <alignment horizontal="center" vertical="center"/>
      <protection locked="0"/>
    </xf>
    <xf numFmtId="1" fontId="27" fillId="7" borderId="69" xfId="0" applyNumberFormat="1" applyFont="1" applyFill="1" applyBorder="1" applyAlignment="1" applyProtection="1">
      <alignment horizontal="center" vertical="center"/>
      <protection locked="0"/>
    </xf>
    <xf numFmtId="1" fontId="27" fillId="7" borderId="73" xfId="0" applyNumberFormat="1" applyFont="1" applyFill="1" applyBorder="1" applyAlignment="1" applyProtection="1">
      <alignment horizontal="center" vertical="center"/>
      <protection locked="0"/>
    </xf>
    <xf numFmtId="1" fontId="27" fillId="7" borderId="64" xfId="0" applyNumberFormat="1" applyFont="1" applyFill="1" applyBorder="1" applyAlignment="1" applyProtection="1">
      <alignment horizontal="center" vertical="center"/>
      <protection locked="0"/>
    </xf>
    <xf numFmtId="0" fontId="30" fillId="26" borderId="27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0" fillId="27" borderId="86" xfId="0" applyFont="1" applyFill="1" applyBorder="1" applyAlignment="1">
      <alignment horizontal="center" vertical="center"/>
    </xf>
    <xf numFmtId="0" fontId="30" fillId="27" borderId="62" xfId="0" applyFont="1" applyFill="1" applyBorder="1" applyAlignment="1">
      <alignment horizontal="center" vertical="center"/>
    </xf>
    <xf numFmtId="0" fontId="30" fillId="27" borderId="87" xfId="0" applyFont="1" applyFill="1" applyBorder="1" applyAlignment="1">
      <alignment horizontal="center" vertical="center"/>
    </xf>
    <xf numFmtId="0" fontId="30" fillId="23" borderId="86" xfId="0" applyFont="1" applyFill="1" applyBorder="1" applyAlignment="1">
      <alignment horizontal="center" vertical="center"/>
    </xf>
    <xf numFmtId="0" fontId="30" fillId="23" borderId="88" xfId="0" applyFont="1" applyFill="1" applyBorder="1" applyAlignment="1">
      <alignment horizontal="center" vertical="center"/>
    </xf>
    <xf numFmtId="0" fontId="30" fillId="23" borderId="8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7" borderId="50" xfId="0" applyFont="1" applyFill="1" applyBorder="1" applyAlignment="1">
      <alignment horizontal="center" vertical="center"/>
    </xf>
    <xf numFmtId="0" fontId="30" fillId="7" borderId="90" xfId="0" applyFont="1" applyFill="1" applyBorder="1" applyAlignment="1">
      <alignment horizontal="center" vertical="center"/>
    </xf>
    <xf numFmtId="0" fontId="30" fillId="7" borderId="89" xfId="0" applyFont="1" applyFill="1" applyBorder="1" applyAlignment="1">
      <alignment horizontal="center" vertical="center"/>
    </xf>
    <xf numFmtId="0" fontId="0" fillId="0" borderId="91" xfId="0" applyNumberFormat="1" applyBorder="1" applyAlignment="1" applyProtection="1">
      <alignment horizontal="left" vertical="center"/>
      <protection locked="0"/>
    </xf>
    <xf numFmtId="0" fontId="0" fillId="0" borderId="91" xfId="0" applyNumberFormat="1" applyFont="1" applyBorder="1" applyAlignment="1" applyProtection="1">
      <alignment horizontal="center" vertical="center"/>
      <protection locked="0"/>
    </xf>
    <xf numFmtId="0" fontId="27" fillId="7" borderId="92" xfId="0" applyFont="1" applyFill="1" applyBorder="1" applyAlignment="1" applyProtection="1">
      <alignment horizontal="center" vertical="center"/>
      <protection locked="0"/>
    </xf>
    <xf numFmtId="0" fontId="27" fillId="7" borderId="92" xfId="0" applyFont="1" applyFill="1" applyBorder="1" applyAlignment="1" applyProtection="1">
      <alignment horizontal="center" vertical="center"/>
      <protection/>
    </xf>
    <xf numFmtId="0" fontId="34" fillId="0" borderId="93" xfId="0" applyFont="1" applyBorder="1" applyAlignment="1" applyProtection="1">
      <alignment horizontal="center" vertical="center"/>
      <protection locked="0"/>
    </xf>
    <xf numFmtId="0" fontId="34" fillId="0" borderId="94" xfId="0" applyFont="1" applyBorder="1" applyAlignment="1" applyProtection="1">
      <alignment horizontal="center" vertical="center"/>
      <protection locked="0"/>
    </xf>
    <xf numFmtId="0" fontId="34" fillId="0" borderId="95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 applyProtection="1">
      <alignment horizontal="center" vertical="center"/>
      <protection/>
    </xf>
    <xf numFmtId="1" fontId="25" fillId="0" borderId="92" xfId="0" applyNumberFormat="1" applyFont="1" applyBorder="1" applyAlignment="1" applyProtection="1">
      <alignment horizontal="center"/>
      <protection/>
    </xf>
    <xf numFmtId="0" fontId="25" fillId="0" borderId="92" xfId="0" applyFont="1" applyFill="1" applyBorder="1" applyAlignment="1" applyProtection="1">
      <alignment horizontal="center"/>
      <protection/>
    </xf>
    <xf numFmtId="0" fontId="27" fillId="7" borderId="92" xfId="0" applyFont="1" applyFill="1" applyBorder="1" applyAlignment="1" applyProtection="1">
      <alignment horizontal="center"/>
      <protection/>
    </xf>
    <xf numFmtId="2" fontId="27" fillId="0" borderId="92" xfId="0" applyNumberFormat="1" applyFont="1" applyBorder="1" applyAlignment="1" applyProtection="1">
      <alignment horizontal="center"/>
      <protection/>
    </xf>
    <xf numFmtId="1" fontId="27" fillId="7" borderId="91" xfId="0" applyNumberFormat="1" applyFont="1" applyFill="1" applyBorder="1" applyAlignment="1" applyProtection="1">
      <alignment horizontal="center" vertical="center"/>
      <protection locked="0"/>
    </xf>
    <xf numFmtId="0" fontId="0" fillId="0" borderId="96" xfId="0" applyNumberFormat="1" applyBorder="1" applyAlignment="1" applyProtection="1">
      <alignment horizontal="left" vertical="center"/>
      <protection locked="0"/>
    </xf>
    <xf numFmtId="0" fontId="0" fillId="0" borderId="96" xfId="0" applyNumberFormat="1" applyFont="1" applyBorder="1" applyAlignment="1" applyProtection="1">
      <alignment horizontal="center" vertical="center"/>
      <protection locked="0"/>
    </xf>
    <xf numFmtId="0" fontId="27" fillId="7" borderId="97" xfId="0" applyFont="1" applyFill="1" applyBorder="1" applyAlignment="1" applyProtection="1">
      <alignment horizontal="center" vertical="center"/>
      <protection locked="0"/>
    </xf>
    <xf numFmtId="0" fontId="27" fillId="7" borderId="97" xfId="0" applyFont="1" applyFill="1" applyBorder="1" applyAlignment="1" applyProtection="1">
      <alignment horizontal="center" vertical="center"/>
      <protection/>
    </xf>
    <xf numFmtId="0" fontId="34" fillId="0" borderId="98" xfId="0" applyFont="1" applyBorder="1" applyAlignment="1" applyProtection="1">
      <alignment horizontal="center" vertical="center"/>
      <protection locked="0"/>
    </xf>
    <xf numFmtId="0" fontId="34" fillId="0" borderId="99" xfId="0" applyFont="1" applyBorder="1" applyAlignment="1" applyProtection="1">
      <alignment horizontal="center" vertical="center"/>
      <protection locked="0"/>
    </xf>
    <xf numFmtId="0" fontId="35" fillId="0" borderId="100" xfId="0" applyFont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center" vertical="center"/>
      <protection/>
    </xf>
    <xf numFmtId="1" fontId="25" fillId="0" borderId="97" xfId="0" applyNumberFormat="1" applyFont="1" applyBorder="1" applyAlignment="1" applyProtection="1">
      <alignment horizontal="center"/>
      <protection/>
    </xf>
    <xf numFmtId="0" fontId="25" fillId="0" borderId="97" xfId="0" applyFont="1" applyFill="1" applyBorder="1" applyAlignment="1" applyProtection="1">
      <alignment horizontal="center"/>
      <protection/>
    </xf>
    <xf numFmtId="0" fontId="27" fillId="7" borderId="97" xfId="0" applyFont="1" applyFill="1" applyBorder="1" applyAlignment="1" applyProtection="1">
      <alignment horizontal="center"/>
      <protection/>
    </xf>
    <xf numFmtId="2" fontId="27" fillId="0" borderId="97" xfId="0" applyNumberFormat="1" applyFont="1" applyBorder="1" applyAlignment="1" applyProtection="1">
      <alignment horizontal="center"/>
      <protection/>
    </xf>
    <xf numFmtId="1" fontId="27" fillId="7" borderId="96" xfId="0" applyNumberFormat="1" applyFont="1" applyFill="1" applyBorder="1" applyAlignment="1" applyProtection="1">
      <alignment horizontal="center" vertical="center"/>
      <protection locked="0"/>
    </xf>
    <xf numFmtId="0" fontId="34" fillId="0" borderId="100" xfId="0" applyFont="1" applyBorder="1" applyAlignment="1" applyProtection="1">
      <alignment horizontal="center" vertical="center"/>
      <protection locked="0"/>
    </xf>
    <xf numFmtId="0" fontId="34" fillId="0" borderId="100" xfId="0" applyFont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 vertical="center"/>
      <protection/>
    </xf>
    <xf numFmtId="0" fontId="0" fillId="0" borderId="96" xfId="0" applyNumberFormat="1" applyBorder="1" applyAlignment="1" applyProtection="1">
      <alignment horizontal="center" vertical="center"/>
      <protection locked="0"/>
    </xf>
    <xf numFmtId="0" fontId="40" fillId="0" borderId="44" xfId="0" applyFont="1" applyBorder="1" applyAlignment="1" applyProtection="1">
      <alignment horizontal="center" vertical="center"/>
      <protection/>
    </xf>
    <xf numFmtId="0" fontId="0" fillId="0" borderId="96" xfId="0" applyNumberFormat="1" applyFill="1" applyBorder="1" applyAlignment="1" applyProtection="1">
      <alignment horizontal="left" vertical="center"/>
      <protection locked="0"/>
    </xf>
    <xf numFmtId="1" fontId="0" fillId="0" borderId="52" xfId="0" applyNumberFormat="1" applyFont="1" applyBorder="1" applyAlignment="1">
      <alignment horizontal="center" vertical="center"/>
    </xf>
    <xf numFmtId="0" fontId="0" fillId="0" borderId="101" xfId="0" applyNumberFormat="1" applyBorder="1" applyAlignment="1" applyProtection="1">
      <alignment horizontal="left" vertical="center"/>
      <protection locked="0"/>
    </xf>
    <xf numFmtId="0" fontId="0" fillId="0" borderId="101" xfId="0" applyNumberFormat="1" applyFont="1" applyBorder="1" applyAlignment="1" applyProtection="1">
      <alignment horizontal="center" vertical="center"/>
      <protection locked="0"/>
    </xf>
    <xf numFmtId="0" fontId="27" fillId="7" borderId="102" xfId="0" applyFont="1" applyFill="1" applyBorder="1" applyAlignment="1" applyProtection="1">
      <alignment horizontal="center" vertical="center"/>
      <protection locked="0"/>
    </xf>
    <xf numFmtId="0" fontId="27" fillId="7" borderId="102" xfId="0" applyFont="1" applyFill="1" applyBorder="1" applyAlignment="1" applyProtection="1">
      <alignment horizontal="center" vertical="center"/>
      <protection/>
    </xf>
    <xf numFmtId="0" fontId="34" fillId="0" borderId="103" xfId="0" applyFont="1" applyBorder="1" applyAlignment="1" applyProtection="1">
      <alignment horizontal="center" vertical="center"/>
      <protection locked="0"/>
    </xf>
    <xf numFmtId="0" fontId="34" fillId="0" borderId="104" xfId="0" applyFont="1" applyBorder="1" applyAlignment="1" applyProtection="1">
      <alignment horizontal="center" vertical="center"/>
      <protection locked="0"/>
    </xf>
    <xf numFmtId="0" fontId="34" fillId="0" borderId="105" xfId="0" applyFont="1" applyBorder="1" applyAlignment="1" applyProtection="1">
      <alignment horizontal="center" vertical="center"/>
      <protection locked="0"/>
    </xf>
    <xf numFmtId="1" fontId="25" fillId="0" borderId="102" xfId="0" applyNumberFormat="1" applyFont="1" applyBorder="1" applyAlignment="1" applyProtection="1">
      <alignment horizontal="center"/>
      <protection/>
    </xf>
    <xf numFmtId="0" fontId="25" fillId="0" borderId="102" xfId="0" applyFont="1" applyFill="1" applyBorder="1" applyAlignment="1" applyProtection="1">
      <alignment horizontal="center"/>
      <protection/>
    </xf>
    <xf numFmtId="0" fontId="27" fillId="7" borderId="102" xfId="0" applyFont="1" applyFill="1" applyBorder="1" applyAlignment="1" applyProtection="1">
      <alignment horizontal="center"/>
      <protection/>
    </xf>
    <xf numFmtId="2" fontId="27" fillId="0" borderId="102" xfId="0" applyNumberFormat="1" applyFont="1" applyBorder="1" applyAlignment="1" applyProtection="1">
      <alignment horizontal="center"/>
      <protection/>
    </xf>
    <xf numFmtId="1" fontId="27" fillId="7" borderId="101" xfId="0" applyNumberFormat="1" applyFont="1" applyFill="1" applyBorder="1" applyAlignment="1" applyProtection="1">
      <alignment horizontal="center" vertical="center"/>
      <protection locked="0"/>
    </xf>
    <xf numFmtId="1" fontId="27" fillId="7" borderId="46" xfId="0" applyNumberFormat="1" applyFont="1" applyFill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 applyProtection="1">
      <alignment horizontal="left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42" fillId="0" borderId="29" xfId="0" applyFont="1" applyBorder="1" applyAlignment="1" applyProtection="1">
      <alignment horizontal="center" vertical="center"/>
      <protection/>
    </xf>
    <xf numFmtId="0" fontId="0" fillId="0" borderId="91" xfId="0" applyNumberFormat="1" applyFill="1" applyBorder="1" applyAlignment="1" applyProtection="1">
      <alignment horizontal="left" vertical="center"/>
      <protection locked="0"/>
    </xf>
    <xf numFmtId="0" fontId="36" fillId="0" borderId="37" xfId="0" applyFont="1" applyBorder="1" applyAlignment="1">
      <alignment horizontal="center" vertical="center"/>
    </xf>
    <xf numFmtId="0" fontId="0" fillId="0" borderId="106" xfId="0" applyNumberFormat="1" applyBorder="1" applyAlignment="1" applyProtection="1">
      <alignment horizontal="left" vertical="center"/>
      <protection locked="0"/>
    </xf>
    <xf numFmtId="0" fontId="0" fillId="0" borderId="106" xfId="0" applyNumberFormat="1" applyFont="1" applyBorder="1" applyAlignment="1" applyProtection="1">
      <alignment horizontal="center" vertical="center"/>
      <protection locked="0"/>
    </xf>
    <xf numFmtId="0" fontId="27" fillId="7" borderId="107" xfId="0" applyFont="1" applyFill="1" applyBorder="1" applyAlignment="1" applyProtection="1">
      <alignment horizontal="center" vertical="center"/>
      <protection locked="0"/>
    </xf>
    <xf numFmtId="0" fontId="27" fillId="7" borderId="107" xfId="0" applyFont="1" applyFill="1" applyBorder="1" applyAlignment="1" applyProtection="1">
      <alignment horizontal="center" vertical="center"/>
      <protection/>
    </xf>
    <xf numFmtId="0" fontId="34" fillId="0" borderId="108" xfId="0" applyFont="1" applyBorder="1" applyAlignment="1" applyProtection="1">
      <alignment horizontal="center" vertical="center"/>
      <protection locked="0"/>
    </xf>
    <xf numFmtId="0" fontId="34" fillId="0" borderId="109" xfId="0" applyFont="1" applyBorder="1" applyAlignment="1" applyProtection="1">
      <alignment horizontal="center" vertical="center"/>
      <protection locked="0"/>
    </xf>
    <xf numFmtId="0" fontId="34" fillId="0" borderId="110" xfId="0" applyFont="1" applyBorder="1" applyAlignment="1" applyProtection="1">
      <alignment horizontal="center" vertical="center"/>
      <protection locked="0"/>
    </xf>
    <xf numFmtId="1" fontId="25" fillId="0" borderId="107" xfId="0" applyNumberFormat="1" applyFont="1" applyBorder="1" applyAlignment="1" applyProtection="1">
      <alignment horizontal="center"/>
      <protection/>
    </xf>
    <xf numFmtId="0" fontId="25" fillId="0" borderId="107" xfId="0" applyFont="1" applyFill="1" applyBorder="1" applyAlignment="1" applyProtection="1">
      <alignment horizontal="center"/>
      <protection/>
    </xf>
    <xf numFmtId="0" fontId="27" fillId="7" borderId="107" xfId="0" applyFont="1" applyFill="1" applyBorder="1" applyAlignment="1" applyProtection="1">
      <alignment horizontal="center"/>
      <protection/>
    </xf>
    <xf numFmtId="2" fontId="27" fillId="0" borderId="107" xfId="0" applyNumberFormat="1" applyFont="1" applyBorder="1" applyAlignment="1" applyProtection="1">
      <alignment horizontal="center"/>
      <protection/>
    </xf>
    <xf numFmtId="1" fontId="27" fillId="7" borderId="106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NumberFormat="1" applyBorder="1" applyAlignment="1" applyProtection="1">
      <alignment horizontal="center" vertical="center"/>
      <protection locked="0"/>
    </xf>
    <xf numFmtId="0" fontId="35" fillId="0" borderId="77" xfId="0" applyFont="1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/>
    </xf>
    <xf numFmtId="0" fontId="0" fillId="0" borderId="112" xfId="0" applyBorder="1" applyAlignment="1" applyProtection="1">
      <alignment horizontal="center" vertical="center"/>
      <protection/>
    </xf>
    <xf numFmtId="0" fontId="43" fillId="0" borderId="112" xfId="0" applyFont="1" applyBorder="1" applyAlignment="1" applyProtection="1">
      <alignment horizontal="center" vertical="center"/>
      <protection/>
    </xf>
    <xf numFmtId="0" fontId="0" fillId="0" borderId="113" xfId="0" applyBorder="1" applyAlignment="1" applyProtection="1">
      <alignment horizontal="center" vertical="center"/>
      <protection/>
    </xf>
    <xf numFmtId="0" fontId="34" fillId="0" borderId="114" xfId="0" applyFont="1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/>
    </xf>
    <xf numFmtId="0" fontId="44" fillId="0" borderId="116" xfId="55" applyFont="1" applyBorder="1" applyAlignment="1" applyProtection="1">
      <alignment vertical="center"/>
      <protection hidden="1" locked="0"/>
    </xf>
    <xf numFmtId="0" fontId="44" fillId="0" borderId="116" xfId="0" applyNumberFormat="1" applyFont="1" applyBorder="1" applyAlignment="1" applyProtection="1">
      <alignment horizontal="left" vertical="center"/>
      <protection locked="0"/>
    </xf>
    <xf numFmtId="0" fontId="44" fillId="0" borderId="116" xfId="0" applyNumberFormat="1" applyFont="1" applyFill="1" applyBorder="1" applyAlignment="1" applyProtection="1">
      <alignment horizontal="left" vertical="center"/>
      <protection locked="0"/>
    </xf>
    <xf numFmtId="0" fontId="44" fillId="0" borderId="116" xfId="57" applyFont="1" applyFill="1" applyBorder="1" applyAlignment="1" applyProtection="1">
      <alignment vertical="center"/>
      <protection hidden="1" locked="0"/>
    </xf>
    <xf numFmtId="0" fontId="44" fillId="0" borderId="18" xfId="55" applyFont="1" applyBorder="1" applyAlignment="1" applyProtection="1">
      <alignment vertical="center"/>
      <protection hidden="1"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27" fillId="0" borderId="112" xfId="0" applyFont="1" applyBorder="1" applyAlignment="1" applyProtection="1">
      <alignment horizontal="center" vertical="center"/>
      <protection/>
    </xf>
    <xf numFmtId="0" fontId="0" fillId="0" borderId="117" xfId="0" applyNumberFormat="1" applyBorder="1" applyAlignment="1" applyProtection="1">
      <alignment horizontal="left" vertical="center"/>
      <protection locked="0"/>
    </xf>
    <xf numFmtId="0" fontId="0" fillId="0" borderId="117" xfId="0" applyNumberFormat="1" applyFont="1" applyBorder="1" applyAlignment="1" applyProtection="1">
      <alignment horizontal="center" vertical="center"/>
      <protection locked="0"/>
    </xf>
    <xf numFmtId="0" fontId="27" fillId="7" borderId="118" xfId="0" applyFont="1" applyFill="1" applyBorder="1" applyAlignment="1" applyProtection="1">
      <alignment horizontal="center" vertical="center"/>
      <protection locked="0"/>
    </xf>
    <xf numFmtId="0" fontId="27" fillId="7" borderId="118" xfId="0" applyFont="1" applyFill="1" applyBorder="1" applyAlignment="1" applyProtection="1">
      <alignment horizontal="center" vertical="center"/>
      <protection/>
    </xf>
    <xf numFmtId="0" fontId="34" fillId="0" borderId="119" xfId="0" applyFont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center" vertical="center"/>
      <protection locked="0"/>
    </xf>
    <xf numFmtId="0" fontId="34" fillId="0" borderId="121" xfId="0" applyFont="1" applyBorder="1" applyAlignment="1" applyProtection="1">
      <alignment horizontal="center" vertical="center"/>
      <protection locked="0"/>
    </xf>
    <xf numFmtId="0" fontId="34" fillId="0" borderId="122" xfId="0" applyFont="1" applyBorder="1" applyAlignment="1" applyProtection="1">
      <alignment horizontal="center" vertical="center"/>
      <protection locked="0"/>
    </xf>
    <xf numFmtId="0" fontId="0" fillId="0" borderId="123" xfId="0" applyBorder="1" applyAlignment="1" applyProtection="1">
      <alignment horizontal="center" vertical="center"/>
      <protection/>
    </xf>
    <xf numFmtId="0" fontId="0" fillId="0" borderId="124" xfId="0" applyNumberFormat="1" applyBorder="1" applyAlignment="1" applyProtection="1">
      <alignment horizontal="left" vertical="center"/>
      <protection locked="0"/>
    </xf>
    <xf numFmtId="0" fontId="0" fillId="0" borderId="124" xfId="0" applyNumberFormat="1" applyFont="1" applyBorder="1" applyAlignment="1" applyProtection="1">
      <alignment horizontal="center" vertical="center"/>
      <protection locked="0"/>
    </xf>
    <xf numFmtId="0" fontId="27" fillId="7" borderId="125" xfId="0" applyFont="1" applyFill="1" applyBorder="1" applyAlignment="1" applyProtection="1">
      <alignment horizontal="center" vertical="center"/>
      <protection locked="0"/>
    </xf>
    <xf numFmtId="0" fontId="27" fillId="7" borderId="125" xfId="0" applyFont="1" applyFill="1" applyBorder="1" applyAlignment="1" applyProtection="1">
      <alignment horizontal="center" vertical="center"/>
      <protection/>
    </xf>
    <xf numFmtId="0" fontId="34" fillId="0" borderId="126" xfId="0" applyFont="1" applyBorder="1" applyAlignment="1" applyProtection="1">
      <alignment horizontal="center" vertical="center"/>
      <protection locked="0"/>
    </xf>
    <xf numFmtId="0" fontId="34" fillId="0" borderId="127" xfId="0" applyFont="1" applyBorder="1" applyAlignment="1" applyProtection="1">
      <alignment horizontal="center" vertical="center"/>
      <protection locked="0"/>
    </xf>
    <xf numFmtId="0" fontId="34" fillId="0" borderId="128" xfId="0" applyFont="1" applyBorder="1" applyAlignment="1" applyProtection="1">
      <alignment horizontal="center" vertical="center"/>
      <protection locked="0"/>
    </xf>
    <xf numFmtId="0" fontId="34" fillId="0" borderId="129" xfId="0" applyFont="1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/>
    </xf>
    <xf numFmtId="165" fontId="25" fillId="0" borderId="23" xfId="0" applyNumberFormat="1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0" fillId="0" borderId="58" xfId="0" applyNumberFormat="1" applyFont="1" applyBorder="1" applyAlignment="1" applyProtection="1">
      <alignment horizontal="left" vertical="center"/>
      <protection locked="0"/>
    </xf>
    <xf numFmtId="0" fontId="0" fillId="0" borderId="58" xfId="0" applyNumberFormat="1" applyBorder="1" applyAlignment="1" applyProtection="1">
      <alignment horizontal="center" vertical="center"/>
      <protection locked="0"/>
    </xf>
    <xf numFmtId="0" fontId="35" fillId="0" borderId="61" xfId="0" applyFont="1" applyBorder="1" applyAlignment="1">
      <alignment horizontal="center" vertical="center"/>
    </xf>
    <xf numFmtId="1" fontId="0" fillId="0" borderId="131" xfId="0" applyNumberFormat="1" applyFont="1" applyBorder="1" applyAlignment="1">
      <alignment horizontal="center" vertical="center"/>
    </xf>
    <xf numFmtId="0" fontId="0" fillId="0" borderId="132" xfId="0" applyNumberFormat="1" applyBorder="1" applyAlignment="1" applyProtection="1">
      <alignment horizontal="left" vertical="center"/>
      <protection locked="0"/>
    </xf>
    <xf numFmtId="0" fontId="0" fillId="0" borderId="132" xfId="0" applyNumberFormat="1" applyFont="1" applyBorder="1" applyAlignment="1" applyProtection="1">
      <alignment horizontal="center" vertical="center"/>
      <protection locked="0"/>
    </xf>
    <xf numFmtId="0" fontId="27" fillId="7" borderId="133" xfId="0" applyFont="1" applyFill="1" applyBorder="1" applyAlignment="1" applyProtection="1">
      <alignment horizontal="center" vertical="center"/>
      <protection locked="0"/>
    </xf>
    <xf numFmtId="0" fontId="27" fillId="7" borderId="133" xfId="0" applyFont="1" applyFill="1" applyBorder="1" applyAlignment="1" applyProtection="1">
      <alignment horizontal="center" vertical="center"/>
      <protection/>
    </xf>
    <xf numFmtId="0" fontId="34" fillId="0" borderId="134" xfId="0" applyFont="1" applyBorder="1" applyAlignment="1" applyProtection="1">
      <alignment horizontal="center" vertical="center"/>
      <protection locked="0"/>
    </xf>
    <xf numFmtId="0" fontId="34" fillId="0" borderId="135" xfId="0" applyFont="1" applyBorder="1" applyAlignment="1" applyProtection="1">
      <alignment horizontal="center" vertical="center"/>
      <protection locked="0"/>
    </xf>
    <xf numFmtId="0" fontId="34" fillId="0" borderId="136" xfId="0" applyFont="1" applyBorder="1" applyAlignment="1" applyProtection="1">
      <alignment horizontal="center" vertical="center"/>
      <protection locked="0"/>
    </xf>
    <xf numFmtId="0" fontId="34" fillId="0" borderId="137" xfId="0" applyFont="1" applyBorder="1" applyAlignment="1">
      <alignment horizontal="center" vertical="center"/>
    </xf>
    <xf numFmtId="0" fontId="36" fillId="0" borderId="138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165" fontId="25" fillId="0" borderId="30" xfId="0" applyNumberFormat="1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7" fillId="7" borderId="30" xfId="0" applyFont="1" applyFill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1" fontId="27" fillId="7" borderId="131" xfId="0" applyNumberFormat="1" applyFont="1" applyFill="1" applyBorder="1" applyAlignment="1">
      <alignment horizontal="center" vertical="center"/>
    </xf>
    <xf numFmtId="1" fontId="27" fillId="7" borderId="30" xfId="0" applyNumberFormat="1" applyFont="1" applyFill="1" applyBorder="1" applyAlignment="1">
      <alignment horizontal="center" vertical="center"/>
    </xf>
    <xf numFmtId="0" fontId="30" fillId="20" borderId="140" xfId="0" applyFont="1" applyFill="1" applyBorder="1" applyAlignment="1">
      <alignment horizontal="center" vertical="center"/>
    </xf>
    <xf numFmtId="0" fontId="30" fillId="20" borderId="141" xfId="0" applyFont="1" applyFill="1" applyBorder="1" applyAlignment="1">
      <alignment horizontal="center" vertical="center"/>
    </xf>
    <xf numFmtId="0" fontId="30" fillId="4" borderId="137" xfId="0" applyFont="1" applyFill="1" applyBorder="1" applyAlignment="1">
      <alignment horizontal="center" vertical="center"/>
    </xf>
    <xf numFmtId="0" fontId="30" fillId="4" borderId="142" xfId="0" applyFont="1" applyFill="1" applyBorder="1" applyAlignment="1">
      <alignment horizontal="center" vertical="center"/>
    </xf>
    <xf numFmtId="0" fontId="0" fillId="0" borderId="143" xfId="0" applyNumberFormat="1" applyBorder="1" applyAlignment="1" applyProtection="1">
      <alignment horizontal="left" vertical="center"/>
      <protection locked="0"/>
    </xf>
    <xf numFmtId="0" fontId="0" fillId="0" borderId="143" xfId="0" applyNumberFormat="1" applyFont="1" applyBorder="1" applyAlignment="1" applyProtection="1">
      <alignment horizontal="center" vertical="center"/>
      <protection locked="0"/>
    </xf>
    <xf numFmtId="0" fontId="27" fillId="7" borderId="144" xfId="0" applyFont="1" applyFill="1" applyBorder="1" applyAlignment="1" applyProtection="1">
      <alignment horizontal="center" vertical="center"/>
      <protection locked="0"/>
    </xf>
    <xf numFmtId="0" fontId="27" fillId="7" borderId="144" xfId="0" applyFont="1" applyFill="1" applyBorder="1" applyAlignment="1" applyProtection="1">
      <alignment horizontal="center" vertical="center"/>
      <protection/>
    </xf>
    <xf numFmtId="0" fontId="34" fillId="0" borderId="145" xfId="0" applyFont="1" applyBorder="1" applyAlignment="1" applyProtection="1">
      <alignment horizontal="center" vertical="center"/>
      <protection locked="0"/>
    </xf>
    <xf numFmtId="0" fontId="34" fillId="0" borderId="146" xfId="0" applyFont="1" applyBorder="1" applyAlignment="1" applyProtection="1">
      <alignment horizontal="center" vertical="center"/>
      <protection locked="0"/>
    </xf>
    <xf numFmtId="0" fontId="34" fillId="0" borderId="147" xfId="0" applyFont="1" applyBorder="1" applyAlignment="1" applyProtection="1">
      <alignment horizontal="center" vertical="center"/>
      <protection locked="0"/>
    </xf>
    <xf numFmtId="0" fontId="0" fillId="0" borderId="69" xfId="0" applyNumberFormat="1" applyBorder="1" applyAlignment="1" applyProtection="1">
      <alignment horizontal="center" vertical="center"/>
      <protection locked="0"/>
    </xf>
    <xf numFmtId="0" fontId="0" fillId="0" borderId="148" xfId="0" applyNumberFormat="1" applyFill="1" applyBorder="1" applyAlignment="1" applyProtection="1">
      <alignment horizontal="left" vertical="center"/>
      <protection locked="0"/>
    </xf>
    <xf numFmtId="0" fontId="0" fillId="0" borderId="148" xfId="0" applyNumberFormat="1" applyFont="1" applyBorder="1" applyAlignment="1" applyProtection="1">
      <alignment horizontal="center" vertical="center"/>
      <protection locked="0"/>
    </xf>
    <xf numFmtId="0" fontId="27" fillId="7" borderId="149" xfId="0" applyFont="1" applyFill="1" applyBorder="1" applyAlignment="1" applyProtection="1">
      <alignment horizontal="center" vertical="center"/>
      <protection locked="0"/>
    </xf>
    <xf numFmtId="0" fontId="27" fillId="7" borderId="149" xfId="0" applyFont="1" applyFill="1" applyBorder="1" applyAlignment="1" applyProtection="1">
      <alignment horizontal="center" vertical="center"/>
      <protection/>
    </xf>
    <xf numFmtId="0" fontId="34" fillId="0" borderId="150" xfId="0" applyFont="1" applyBorder="1" applyAlignment="1" applyProtection="1">
      <alignment horizontal="center" vertical="center"/>
      <protection locked="0"/>
    </xf>
    <xf numFmtId="0" fontId="34" fillId="0" borderId="151" xfId="0" applyFont="1" applyBorder="1" applyAlignment="1" applyProtection="1">
      <alignment horizontal="center" vertical="center"/>
      <protection locked="0"/>
    </xf>
    <xf numFmtId="0" fontId="34" fillId="0" borderId="152" xfId="0" applyFont="1" applyBorder="1" applyAlignment="1" applyProtection="1">
      <alignment horizontal="center" vertical="center"/>
      <protection locked="0"/>
    </xf>
    <xf numFmtId="0" fontId="20" fillId="28" borderId="19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0" fillId="22" borderId="23" xfId="0" applyFont="1" applyFill="1" applyBorder="1" applyAlignment="1">
      <alignment horizontal="center"/>
    </xf>
    <xf numFmtId="0" fontId="30" fillId="4" borderId="23" xfId="0" applyFont="1" applyFill="1" applyBorder="1" applyAlignment="1">
      <alignment horizontal="center"/>
    </xf>
    <xf numFmtId="0" fontId="30" fillId="23" borderId="31" xfId="0" applyFont="1" applyFill="1" applyBorder="1" applyAlignment="1">
      <alignment horizontal="center"/>
    </xf>
    <xf numFmtId="0" fontId="33" fillId="29" borderId="30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50" xfId="0" applyFont="1" applyFill="1" applyBorder="1" applyAlignment="1">
      <alignment horizontal="center" vertical="center"/>
    </xf>
    <xf numFmtId="0" fontId="30" fillId="7" borderId="141" xfId="0" applyFont="1" applyFill="1" applyBorder="1" applyAlignment="1">
      <alignment horizontal="center" vertical="center"/>
    </xf>
    <xf numFmtId="0" fontId="30" fillId="7" borderId="153" xfId="0" applyFont="1" applyFill="1" applyBorder="1" applyAlignment="1">
      <alignment horizontal="center" vertical="center"/>
    </xf>
    <xf numFmtId="0" fontId="33" fillId="24" borderId="154" xfId="0" applyFont="1" applyFill="1" applyBorder="1" applyAlignment="1" applyProtection="1">
      <alignment horizontal="right" vertical="center"/>
      <protection/>
    </xf>
    <xf numFmtId="0" fontId="33" fillId="24" borderId="155" xfId="0" applyFont="1" applyFill="1" applyBorder="1" applyAlignment="1" applyProtection="1">
      <alignment horizontal="right" vertical="center"/>
      <protection/>
    </xf>
    <xf numFmtId="0" fontId="38" fillId="24" borderId="156" xfId="0" applyFont="1" applyFill="1" applyBorder="1" applyAlignment="1" applyProtection="1">
      <alignment horizontal="center" vertical="center"/>
      <protection/>
    </xf>
    <xf numFmtId="0" fontId="38" fillId="24" borderId="157" xfId="0" applyFont="1" applyFill="1" applyBorder="1" applyAlignment="1" applyProtection="1">
      <alignment horizontal="center" vertical="center"/>
      <protection/>
    </xf>
    <xf numFmtId="166" fontId="39" fillId="24" borderId="156" xfId="0" applyNumberFormat="1" applyFont="1" applyFill="1" applyBorder="1" applyAlignment="1" applyProtection="1">
      <alignment horizontal="right" vertical="center"/>
      <protection locked="0"/>
    </xf>
    <xf numFmtId="166" fontId="39" fillId="24" borderId="158" xfId="0" applyNumberFormat="1" applyFont="1" applyFill="1" applyBorder="1" applyAlignment="1" applyProtection="1">
      <alignment horizontal="right" vertical="center"/>
      <protection locked="0"/>
    </xf>
    <xf numFmtId="166" fontId="39" fillId="24" borderId="159" xfId="0" applyNumberFormat="1" applyFont="1" applyFill="1" applyBorder="1" applyAlignment="1" applyProtection="1">
      <alignment horizontal="right" vertical="center"/>
      <protection locked="0"/>
    </xf>
    <xf numFmtId="0" fontId="32" fillId="0" borderId="160" xfId="0" applyFont="1" applyFill="1" applyBorder="1" applyAlignment="1" applyProtection="1">
      <alignment horizontal="center" vertical="center"/>
      <protection/>
    </xf>
    <xf numFmtId="0" fontId="32" fillId="0" borderId="161" xfId="0" applyFont="1" applyFill="1" applyBorder="1" applyAlignment="1" applyProtection="1">
      <alignment horizontal="center" vertical="center"/>
      <protection/>
    </xf>
    <xf numFmtId="0" fontId="32" fillId="0" borderId="162" xfId="0" applyFont="1" applyFill="1" applyBorder="1" applyAlignment="1" applyProtection="1">
      <alignment horizontal="center" vertical="center"/>
      <protection/>
    </xf>
    <xf numFmtId="0" fontId="30" fillId="20" borderId="163" xfId="0" applyFont="1" applyFill="1" applyBorder="1" applyAlignment="1">
      <alignment horizontal="center" vertical="center"/>
    </xf>
    <xf numFmtId="0" fontId="30" fillId="20" borderId="31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13</xdr:col>
      <xdr:colOff>9525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1"/>
  <sheetViews>
    <sheetView showGridLines="0" tabSelected="1" zoomScale="130" zoomScaleNormal="13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367" t="s">
        <v>0</v>
      </c>
      <c r="B1" s="367"/>
      <c r="C1" s="367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1</v>
      </c>
      <c r="C3" s="2">
        <f aca="true" t="shared" si="0" ref="C3:L3">COUNT(C6:C59)</f>
        <v>23</v>
      </c>
      <c r="D3" s="2">
        <f t="shared" si="0"/>
        <v>23</v>
      </c>
      <c r="E3" s="2">
        <f t="shared" si="0"/>
        <v>19</v>
      </c>
      <c r="F3" s="2">
        <f t="shared" si="0"/>
        <v>23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2</v>
      </c>
      <c r="Q4" s="15" t="s">
        <v>3</v>
      </c>
      <c r="R4" s="15" t="s">
        <v>4</v>
      </c>
      <c r="S4" s="15" t="s">
        <v>5</v>
      </c>
      <c r="T4" s="15" t="s">
        <v>6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3" t="s">
        <v>7</v>
      </c>
      <c r="C5" s="17" t="s">
        <v>8</v>
      </c>
      <c r="D5" s="17" t="s">
        <v>8</v>
      </c>
      <c r="E5" s="17" t="s">
        <v>8</v>
      </c>
      <c r="F5" s="17" t="s">
        <v>8</v>
      </c>
      <c r="G5" s="17" t="s">
        <v>8</v>
      </c>
      <c r="H5" s="17" t="s">
        <v>8</v>
      </c>
      <c r="I5" s="17" t="s">
        <v>8</v>
      </c>
      <c r="J5" s="17" t="s">
        <v>8</v>
      </c>
      <c r="K5" s="17" t="s">
        <v>8</v>
      </c>
      <c r="L5" s="17" t="s">
        <v>8</v>
      </c>
      <c r="M5" s="18" t="s">
        <v>9</v>
      </c>
      <c r="N5" s="13"/>
      <c r="W5" s="162">
        <v>1</v>
      </c>
      <c r="X5" s="162">
        <v>2</v>
      </c>
      <c r="Y5" s="162">
        <v>3</v>
      </c>
      <c r="Z5" s="162">
        <v>4</v>
      </c>
      <c r="AA5" s="162">
        <v>5</v>
      </c>
      <c r="AB5" s="162">
        <v>6</v>
      </c>
      <c r="AC5" s="162"/>
      <c r="AD5" s="162"/>
      <c r="AE5" s="162"/>
      <c r="AF5" s="162"/>
    </row>
    <row r="6" spans="1:32" ht="12.75" customHeight="1">
      <c r="A6" s="19">
        <v>1</v>
      </c>
      <c r="B6" s="299" t="s">
        <v>72</v>
      </c>
      <c r="C6" s="366">
        <f>IF(ISERROR(VLOOKUP($B6,'Vysledky (1)'!$B$5:$T$50,19,FALSE)),"",VLOOKUP($B6,'Vysledky (1)'!$B$5:$T$50,19,FALSE))</f>
        <v>39</v>
      </c>
      <c r="D6" s="21">
        <f>IF(ISERROR(VLOOKUP($B6,'Vysledky (2)'!$B$5:$T$50,19,FALSE)),"",VLOOKUP($B6,'Vysledky (2)'!$B$5:$T$50,19,FALSE))</f>
        <v>55</v>
      </c>
      <c r="E6" s="21">
        <f>IF(ISERROR(VLOOKUP($B6,'Vysledky (3)'!$B$5:$T$50,19,FALSE)),"",VLOOKUP($B6,'Vysledky (3)'!$B$5:$T$50,19,FALSE))</f>
        <v>50</v>
      </c>
      <c r="F6" s="21">
        <f>IF(ISERROR(VLOOKUP($B6,'Vysledky (4)'!$B$5:$T$50,19,FALSE)),"",VLOOKUP($B6,'Vysledky (4)'!$B$5:$T$50,19,FALSE))</f>
        <v>110</v>
      </c>
      <c r="G6" s="21">
        <f>IF(ISERROR(VLOOKUP($B6,'Vysledky (5)'!$B$5:$T$50,19,FALSE)),"",VLOOKUP($B6,'Vysledky (5)'!$B$5:$T$50,19,FALSE))</f>
      </c>
      <c r="H6" s="21">
        <f>IF(ISERROR(VLOOKUP($B6,'Vysledky (6)'!$B$5:$T$50,19,FALSE)),"",VLOOKUP($B6,'Vysledky (6)'!$B$5:$T$50,19,FALSE))</f>
      </c>
      <c r="I6" s="21">
        <f>IF(ISERROR(VLOOKUP($B6,'Vysledky (7)'!$B$5:$T$50,19,FALSE)),"",VLOOKUP($B6,'Vysledky (7)'!$B$5:$T$50,19,FALSE))</f>
      </c>
      <c r="J6" s="21">
        <f>IF(ISERROR(VLOOKUP($B6,'Vysledky (8)'!$B$5:$T$50,19,FALSE)),"",VLOOKUP($B6,'Vysledky (8)'!$B$5:$T$50,19,FALSE))</f>
      </c>
      <c r="K6" s="21">
        <f>IF(ISERROR(VLOOKUP($B6,'Vysledky (9)'!$B$5:$T$50,19,FALSE)),"",VLOOKUP($B6,'Vysledky (9)'!$B$5:$T$50,19,FALSE))</f>
      </c>
      <c r="L6" s="21">
        <f>IF(ISERROR(VLOOKUP($B6,'Vysledky (10)'!$B$5:$T$50,19,FALSE)),"",VLOOKUP($B6,'Vysledky (10)'!$B$5:$T$50,19,FALSE))</f>
      </c>
      <c r="M6" s="22">
        <v>215</v>
      </c>
      <c r="N6" s="23"/>
      <c r="O6">
        <f aca="true" t="shared" si="2" ref="O6:O37">SUM(C6:L6)</f>
        <v>254</v>
      </c>
      <c r="P6">
        <f aca="true" t="shared" si="3" ref="P6:P37">COUNT(C6:L6)</f>
        <v>4</v>
      </c>
      <c r="Q6" s="24">
        <f aca="true" t="shared" si="4" ref="Q6:Q37">IF($P6&gt;Q$3,MIN($C6:$L6),0)</f>
        <v>0</v>
      </c>
      <c r="R6" s="24">
        <f aca="true" t="shared" si="5" ref="R6:T25">IF($P6&gt;R$3,SMALL($C6:$L6,R$2),0)</f>
        <v>0</v>
      </c>
      <c r="S6" s="24">
        <f t="shared" si="5"/>
        <v>0</v>
      </c>
      <c r="T6" s="24">
        <f t="shared" si="5"/>
        <v>0</v>
      </c>
      <c r="U6">
        <f aca="true" t="shared" si="6" ref="U6:U37">O6-SUM(Q6:T6)</f>
        <v>254</v>
      </c>
      <c r="V6">
        <f aca="true" t="shared" si="7" ref="V6:V37">U6*V$4</f>
        <v>254000000000000</v>
      </c>
      <c r="W6" s="163">
        <f aca="true" t="shared" si="8" ref="W6:AB15">IF(ISERROR(LARGE($C6:$L6,W$5)),0,LARGE($C6:$L6,W$5))*W$4</f>
        <v>1100000000000</v>
      </c>
      <c r="X6" s="163">
        <f t="shared" si="8"/>
        <v>5500000000</v>
      </c>
      <c r="Y6" s="163">
        <f t="shared" si="8"/>
        <v>50000000</v>
      </c>
      <c r="Z6" s="163">
        <f t="shared" si="8"/>
        <v>390000</v>
      </c>
      <c r="AA6" s="163">
        <f t="shared" si="8"/>
        <v>0</v>
      </c>
      <c r="AB6" s="163">
        <f t="shared" si="8"/>
        <v>0</v>
      </c>
      <c r="AC6" s="164">
        <f aca="true" t="shared" si="9" ref="AC6:AC37">SUM(V6:AB6)</f>
        <v>255105550390000</v>
      </c>
      <c r="AD6" s="165">
        <f aca="true" t="shared" si="10" ref="AD6:AD37">RANK(AC6,AC$6:AC$53)</f>
        <v>1</v>
      </c>
      <c r="AE6" s="163"/>
      <c r="AF6" s="163"/>
    </row>
    <row r="7" spans="1:30" ht="12.75" customHeight="1">
      <c r="A7" s="19">
        <f aca="true" t="shared" si="11" ref="A7:A38">A6+1</f>
        <v>2</v>
      </c>
      <c r="B7" s="298" t="s">
        <v>66</v>
      </c>
      <c r="C7" s="21">
        <f>IF(ISERROR(VLOOKUP($B7,'Vysledky (1)'!$B$5:$T$50,19,FALSE)),"",VLOOKUP($B7,'Vysledky (1)'!$B$5:$T$50,19,FALSE))</f>
        <v>60</v>
      </c>
      <c r="D7" s="366">
        <f>IF(ISERROR(VLOOKUP($B7,'Vysledky (2)'!$B$5:$T$50,19,FALSE)),"",VLOOKUP($B7,'Vysledky (2)'!$B$5:$T$50,19,FALSE))</f>
        <v>45</v>
      </c>
      <c r="E7" s="21">
        <f>IF(ISERROR(VLOOKUP($B7,'Vysledky (3)'!$B$5:$T$50,19,FALSE)),"",VLOOKUP($B7,'Vysledky (3)'!$B$5:$T$50,19,FALSE))</f>
        <v>45</v>
      </c>
      <c r="F7" s="21">
        <f>IF(ISERROR(VLOOKUP($B7,'Vysledky (4)'!$B$5:$T$50,19,FALSE)),"",VLOOKUP($B7,'Vysledky (4)'!$B$5:$T$50,19,FALSE))</f>
        <v>100</v>
      </c>
      <c r="G7" s="21">
        <f>IF(ISERROR(VLOOKUP($B7,'Vysledky (5)'!$B$5:$T$50,19,FALSE)),"",VLOOKUP($B7,'Vysledky (5)'!$B$5:$T$50,19,FALSE))</f>
      </c>
      <c r="H7" s="21">
        <f>IF(ISERROR(VLOOKUP($B7,'Vysledky (6)'!$B$5:$T$50,19,FALSE)),"",VLOOKUP($B7,'Vysledky (6)'!$B$5:$T$50,19,FALSE))</f>
      </c>
      <c r="I7" s="21">
        <f>IF(ISERROR(VLOOKUP($B7,'Vysledky (7)'!$B$5:$T$50,19,FALSE)),"",VLOOKUP($B7,'Vysledky (7)'!$B$5:$T$50,19,FALSE))</f>
      </c>
      <c r="J7" s="21">
        <f>IF(ISERROR(VLOOKUP($B7,'Vysledky (8)'!$B$5:$T$50,19,FALSE)),"",VLOOKUP($B7,'Vysledky (8)'!$B$5:$T$50,19,FALSE))</f>
      </c>
      <c r="K7" s="21">
        <f>IF(ISERROR(VLOOKUP($B7,'Vysledky (9)'!$B$5:$T$50,19,FALSE)),"",VLOOKUP($B7,'Vysledky (9)'!$B$5:$T$50,19,FALSE))</f>
      </c>
      <c r="L7" s="21">
        <f>IF(ISERROR(VLOOKUP($B7,'Vysledky (10)'!$B$5:$T$50,19,FALSE)),"",VLOOKUP($B7,'Vysledky (10)'!$B$5:$T$50,19,FALSE))</f>
      </c>
      <c r="M7" s="22">
        <v>205</v>
      </c>
      <c r="N7" s="23"/>
      <c r="O7">
        <f t="shared" si="2"/>
        <v>250</v>
      </c>
      <c r="P7">
        <f t="shared" si="3"/>
        <v>4</v>
      </c>
      <c r="Q7" s="24">
        <f t="shared" si="4"/>
        <v>0</v>
      </c>
      <c r="R7" s="24">
        <f t="shared" si="5"/>
        <v>0</v>
      </c>
      <c r="S7" s="24">
        <f t="shared" si="5"/>
        <v>0</v>
      </c>
      <c r="T7" s="24">
        <f t="shared" si="5"/>
        <v>0</v>
      </c>
      <c r="U7">
        <f t="shared" si="6"/>
        <v>250</v>
      </c>
      <c r="V7">
        <f t="shared" si="7"/>
        <v>250000000000000</v>
      </c>
      <c r="W7" s="163">
        <f t="shared" si="8"/>
        <v>1000000000000</v>
      </c>
      <c r="X7" s="163">
        <f t="shared" si="8"/>
        <v>6000000000</v>
      </c>
      <c r="Y7" s="163">
        <f t="shared" si="8"/>
        <v>45000000</v>
      </c>
      <c r="Z7" s="163">
        <f t="shared" si="8"/>
        <v>450000</v>
      </c>
      <c r="AA7" s="163">
        <f t="shared" si="8"/>
        <v>0</v>
      </c>
      <c r="AB7" s="163">
        <f t="shared" si="8"/>
        <v>0</v>
      </c>
      <c r="AC7" s="164">
        <f t="shared" si="9"/>
        <v>251006045450000</v>
      </c>
      <c r="AD7" s="165">
        <f t="shared" si="10"/>
        <v>2</v>
      </c>
    </row>
    <row r="8" spans="1:30" ht="12.75" customHeight="1">
      <c r="A8" s="19">
        <f t="shared" si="11"/>
        <v>3</v>
      </c>
      <c r="B8" s="299" t="s">
        <v>69</v>
      </c>
      <c r="C8" s="21">
        <f>IF(ISERROR(VLOOKUP($B8,'Vysledky (1)'!$B$5:$T$50,19,FALSE)),"",VLOOKUP($B8,'Vysledky (1)'!$B$5:$T$50,19,FALSE))</f>
        <v>45</v>
      </c>
      <c r="D8" s="21">
        <f>IF(ISERROR(VLOOKUP($B8,'Vysledky (2)'!$B$5:$T$50,19,FALSE)),"",VLOOKUP($B8,'Vysledky (2)'!$B$5:$T$50,19,FALSE))</f>
        <v>34</v>
      </c>
      <c r="E8" s="366">
        <f>IF(ISERROR(VLOOKUP($B8,'Vysledky (3)'!$B$5:$T$50,19,FALSE)),"",VLOOKUP($B8,'Vysledky (3)'!$B$5:$T$50,19,FALSE))</f>
        <v>26</v>
      </c>
      <c r="F8" s="21">
        <f>IF(ISERROR(VLOOKUP($B8,'Vysledky (4)'!$B$5:$T$50,19,FALSE)),"",VLOOKUP($B8,'Vysledky (4)'!$B$5:$T$50,19,FALSE))</f>
        <v>120</v>
      </c>
      <c r="G8" s="21">
        <f>IF(ISERROR(VLOOKUP($B8,'Vysledky (5)'!$B$5:$T$50,19,FALSE)),"",VLOOKUP($B8,'Vysledky (5)'!$B$5:$T$50,19,FALSE))</f>
      </c>
      <c r="H8" s="21">
        <f>IF(ISERROR(VLOOKUP($B8,'Vysledky (6)'!$B$5:$T$50,19,FALSE)),"",VLOOKUP($B8,'Vysledky (6)'!$B$5:$T$50,19,FALSE))</f>
      </c>
      <c r="I8" s="21">
        <f>IF(ISERROR(VLOOKUP($B8,'Vysledky (7)'!$B$5:$T$50,19,FALSE)),"",VLOOKUP($B8,'Vysledky (7)'!$B$5:$T$50,19,FALSE))</f>
      </c>
      <c r="J8" s="21">
        <f>IF(ISERROR(VLOOKUP($B8,'Vysledky (8)'!$B$5:$T$50,19,FALSE)),"",VLOOKUP($B8,'Vysledky (8)'!$B$5:$T$50,19,FALSE))</f>
      </c>
      <c r="K8" s="21">
        <f>IF(ISERROR(VLOOKUP($B8,'Vysledky (9)'!$B$5:$T$50,19,FALSE)),"",VLOOKUP($B8,'Vysledky (9)'!$B$5:$T$50,19,FALSE))</f>
      </c>
      <c r="L8" s="21">
        <f>IF(ISERROR(VLOOKUP($B8,'Vysledky (10)'!$B$5:$T$50,19,FALSE)),"",VLOOKUP($B8,'Vysledky (10)'!$B$5:$T$50,19,FALSE))</f>
      </c>
      <c r="M8" s="22">
        <v>199</v>
      </c>
      <c r="N8" s="23"/>
      <c r="O8">
        <f t="shared" si="2"/>
        <v>225</v>
      </c>
      <c r="P8">
        <f t="shared" si="3"/>
        <v>4</v>
      </c>
      <c r="Q8" s="24">
        <f t="shared" si="4"/>
        <v>0</v>
      </c>
      <c r="R8" s="24">
        <f t="shared" si="5"/>
        <v>0</v>
      </c>
      <c r="S8" s="24">
        <f t="shared" si="5"/>
        <v>0</v>
      </c>
      <c r="T8" s="24">
        <f t="shared" si="5"/>
        <v>0</v>
      </c>
      <c r="U8">
        <f t="shared" si="6"/>
        <v>225</v>
      </c>
      <c r="V8">
        <f t="shared" si="7"/>
        <v>225000000000000</v>
      </c>
      <c r="W8" s="163">
        <f t="shared" si="8"/>
        <v>1200000000000</v>
      </c>
      <c r="X8" s="163">
        <f t="shared" si="8"/>
        <v>4500000000</v>
      </c>
      <c r="Y8" s="163">
        <f t="shared" si="8"/>
        <v>34000000</v>
      </c>
      <c r="Z8" s="163">
        <f t="shared" si="8"/>
        <v>260000</v>
      </c>
      <c r="AA8" s="163">
        <f t="shared" si="8"/>
        <v>0</v>
      </c>
      <c r="AB8" s="163">
        <f t="shared" si="8"/>
        <v>0</v>
      </c>
      <c r="AC8" s="164">
        <f t="shared" si="9"/>
        <v>226204534260000</v>
      </c>
      <c r="AD8" s="165">
        <f t="shared" si="10"/>
        <v>3</v>
      </c>
    </row>
    <row r="9" spans="1:30" ht="12.75" customHeight="1">
      <c r="A9" s="19">
        <f t="shared" si="11"/>
        <v>4</v>
      </c>
      <c r="B9" s="298" t="s">
        <v>67</v>
      </c>
      <c r="C9" s="21">
        <f>IF(ISERROR(VLOOKUP($B9,'Vysledky (1)'!$B$5:$T$50,19,FALSE)),"",VLOOKUP($B9,'Vysledky (1)'!$B$5:$T$50,19,FALSE))</f>
        <v>55</v>
      </c>
      <c r="D9" s="366">
        <f>IF(ISERROR(VLOOKUP($B9,'Vysledky (2)'!$B$5:$T$50,19,FALSE)),"",VLOOKUP($B9,'Vysledky (2)'!$B$5:$T$50,19,FALSE))</f>
        <v>19</v>
      </c>
      <c r="E9" s="21">
        <f>IF(ISERROR(VLOOKUP($B9,'Vysledky (3)'!$B$5:$T$50,19,FALSE)),"",VLOOKUP($B9,'Vysledky (3)'!$B$5:$T$50,19,FALSE))</f>
        <v>34</v>
      </c>
      <c r="F9" s="21">
        <f>IF(ISERROR(VLOOKUP($B9,'Vysledky (4)'!$B$5:$T$50,19,FALSE)),"",VLOOKUP($B9,'Vysledky (4)'!$B$5:$T$50,19,FALSE))</f>
        <v>78</v>
      </c>
      <c r="G9" s="21">
        <f>IF(ISERROR(VLOOKUP($B9,'Vysledky (5)'!$B$5:$T$50,19,FALSE)),"",VLOOKUP($B9,'Vysledky (5)'!$B$5:$T$50,19,FALSE))</f>
      </c>
      <c r="H9" s="21">
        <f>IF(ISERROR(VLOOKUP($B9,'Vysledky (6)'!$B$5:$T$50,19,FALSE)),"",VLOOKUP($B9,'Vysledky (6)'!$B$5:$T$50,19,FALSE))</f>
      </c>
      <c r="I9" s="21">
        <f>IF(ISERROR(VLOOKUP($B9,'Vysledky (7)'!$B$5:$T$50,19,FALSE)),"",VLOOKUP($B9,'Vysledky (7)'!$B$5:$T$50,19,FALSE))</f>
      </c>
      <c r="J9" s="21">
        <f>IF(ISERROR(VLOOKUP($B9,'Vysledky (8)'!$B$5:$T$50,19,FALSE)),"",VLOOKUP($B9,'Vysledky (8)'!$B$5:$T$50,19,FALSE))</f>
      </c>
      <c r="K9" s="21">
        <f>IF(ISERROR(VLOOKUP($B9,'Vysledky (9)'!$B$5:$T$50,19,FALSE)),"",VLOOKUP($B9,'Vysledky (9)'!$B$5:$T$50,19,FALSE))</f>
      </c>
      <c r="L9" s="21">
        <f>IF(ISERROR(VLOOKUP($B9,'Vysledky (10)'!$B$5:$T$50,19,FALSE)),"",VLOOKUP($B9,'Vysledky (10)'!$B$5:$T$50,19,FALSE))</f>
      </c>
      <c r="M9" s="22">
        <v>167</v>
      </c>
      <c r="N9" s="23"/>
      <c r="O9">
        <f t="shared" si="2"/>
        <v>186</v>
      </c>
      <c r="P9">
        <f t="shared" si="3"/>
        <v>4</v>
      </c>
      <c r="Q9" s="24">
        <f t="shared" si="4"/>
        <v>0</v>
      </c>
      <c r="R9" s="24">
        <f t="shared" si="5"/>
        <v>0</v>
      </c>
      <c r="S9" s="24">
        <f t="shared" si="5"/>
        <v>0</v>
      </c>
      <c r="T9" s="24">
        <f t="shared" si="5"/>
        <v>0</v>
      </c>
      <c r="U9">
        <f t="shared" si="6"/>
        <v>186</v>
      </c>
      <c r="V9">
        <f t="shared" si="7"/>
        <v>186000000000000</v>
      </c>
      <c r="W9" s="163">
        <f t="shared" si="8"/>
        <v>780000000000</v>
      </c>
      <c r="X9" s="163">
        <f t="shared" si="8"/>
        <v>5500000000</v>
      </c>
      <c r="Y9" s="163">
        <f t="shared" si="8"/>
        <v>34000000</v>
      </c>
      <c r="Z9" s="163">
        <f t="shared" si="8"/>
        <v>190000</v>
      </c>
      <c r="AA9" s="163">
        <f t="shared" si="8"/>
        <v>0</v>
      </c>
      <c r="AB9" s="163">
        <f t="shared" si="8"/>
        <v>0</v>
      </c>
      <c r="AC9" s="164">
        <f t="shared" si="9"/>
        <v>186785534190000</v>
      </c>
      <c r="AD9" s="165">
        <f t="shared" si="10"/>
        <v>6</v>
      </c>
    </row>
    <row r="10" spans="1:30" ht="12.75" customHeight="1">
      <c r="A10" s="19">
        <f t="shared" si="11"/>
        <v>5</v>
      </c>
      <c r="B10" s="298" t="s">
        <v>68</v>
      </c>
      <c r="C10" s="21">
        <f>IF(ISERROR(VLOOKUP($B10,'Vysledky (1)'!$B$5:$T$50,19,FALSE)),"",VLOOKUP($B10,'Vysledky (1)'!$B$5:$T$50,19,FALSE))</f>
        <v>50</v>
      </c>
      <c r="D10" s="21">
        <f>IF(ISERROR(VLOOKUP($B10,'Vysledky (2)'!$B$5:$T$50,19,FALSE)),"",VLOOKUP($B10,'Vysledky (2)'!$B$5:$T$50,19,FALSE))</f>
        <v>60</v>
      </c>
      <c r="E10" s="21">
        <f>IF(ISERROR(VLOOKUP($B10,'Vysledky (3)'!$B$5:$T$50,19,FALSE)),"",VLOOKUP($B10,'Vysledky (3)'!$B$5:$T$50,19,FALSE))</f>
        <v>55</v>
      </c>
      <c r="F10" s="366">
        <f>IF(ISERROR(VLOOKUP($B10,'Vysledky (4)'!$B$5:$T$50,19,FALSE)),"",VLOOKUP($B10,'Vysledky (4)'!$B$5:$T$50,19,FALSE))</f>
        <v>48</v>
      </c>
      <c r="G10" s="21">
        <f>IF(ISERROR(VLOOKUP($B10,'Vysledky (5)'!$B$5:$T$50,19,FALSE)),"",VLOOKUP($B10,'Vysledky (5)'!$B$5:$T$50,19,FALSE))</f>
      </c>
      <c r="H10" s="21">
        <f>IF(ISERROR(VLOOKUP($B10,'Vysledky (6)'!$B$5:$T$50,19,FALSE)),"",VLOOKUP($B10,'Vysledky (6)'!$B$5:$T$50,19,FALSE))</f>
      </c>
      <c r="I10" s="21">
        <f>IF(ISERROR(VLOOKUP($B10,'Vysledky (7)'!$B$5:$T$50,19,FALSE)),"",VLOOKUP($B10,'Vysledky (7)'!$B$5:$T$50,19,FALSE))</f>
      </c>
      <c r="J10" s="21">
        <f>IF(ISERROR(VLOOKUP($B10,'Vysledky (8)'!$B$5:$T$50,19,FALSE)),"",VLOOKUP($B10,'Vysledky (8)'!$B$5:$T$50,19,FALSE))</f>
      </c>
      <c r="K10" s="21">
        <f>IF(ISERROR(VLOOKUP($B10,'Vysledky (9)'!$B$5:$T$50,19,FALSE)),"",VLOOKUP($B10,'Vysledky (9)'!$B$5:$T$50,19,FALSE))</f>
      </c>
      <c r="L10" s="21">
        <f>IF(ISERROR(VLOOKUP($B10,'Vysledky (10)'!$B$5:$T$50,19,FALSE)),"",VLOOKUP($B10,'Vysledky (10)'!$B$5:$T$50,19,FALSE))</f>
      </c>
      <c r="M10" s="22">
        <v>165</v>
      </c>
      <c r="N10" s="23"/>
      <c r="O10">
        <f t="shared" si="2"/>
        <v>213</v>
      </c>
      <c r="P10">
        <f t="shared" si="3"/>
        <v>4</v>
      </c>
      <c r="Q10" s="24">
        <f t="shared" si="4"/>
        <v>0</v>
      </c>
      <c r="R10" s="24">
        <f t="shared" si="5"/>
        <v>0</v>
      </c>
      <c r="S10" s="24">
        <f t="shared" si="5"/>
        <v>0</v>
      </c>
      <c r="T10" s="24">
        <f t="shared" si="5"/>
        <v>0</v>
      </c>
      <c r="U10">
        <f t="shared" si="6"/>
        <v>213</v>
      </c>
      <c r="V10">
        <f t="shared" si="7"/>
        <v>213000000000000</v>
      </c>
      <c r="W10" s="163">
        <f t="shared" si="8"/>
        <v>600000000000</v>
      </c>
      <c r="X10" s="163">
        <f t="shared" si="8"/>
        <v>5500000000</v>
      </c>
      <c r="Y10" s="163">
        <f t="shared" si="8"/>
        <v>50000000</v>
      </c>
      <c r="Z10" s="163">
        <f t="shared" si="8"/>
        <v>480000</v>
      </c>
      <c r="AA10" s="163">
        <f t="shared" si="8"/>
        <v>0</v>
      </c>
      <c r="AB10" s="163">
        <f t="shared" si="8"/>
        <v>0</v>
      </c>
      <c r="AC10" s="164">
        <f t="shared" si="9"/>
        <v>213605550480000</v>
      </c>
      <c r="AD10" s="165">
        <f t="shared" si="10"/>
        <v>4</v>
      </c>
    </row>
    <row r="11" spans="1:30" ht="12.75" customHeight="1">
      <c r="A11" s="19">
        <f t="shared" si="11"/>
        <v>6</v>
      </c>
      <c r="B11" s="299" t="s">
        <v>75</v>
      </c>
      <c r="C11" s="366">
        <f>IF(ISERROR(VLOOKUP($B11,'Vysledky (1)'!$B$5:$T$50,19,FALSE)),"",VLOOKUP($B11,'Vysledky (1)'!$B$5:$T$50,19,FALSE))</f>
        <v>32</v>
      </c>
      <c r="D11" s="21">
        <f>IF(ISERROR(VLOOKUP($B11,'Vysledky (2)'!$B$5:$T$50,19,FALSE)),"",VLOOKUP($B11,'Vysledky (2)'!$B$5:$T$50,19,FALSE))</f>
        <v>42</v>
      </c>
      <c r="E11" s="21">
        <f>IF(ISERROR(VLOOKUP($B11,'Vysledky (3)'!$B$5:$T$50,19,FALSE)),"",VLOOKUP($B11,'Vysledky (3)'!$B$5:$T$50,19,FALSE))</f>
        <v>39</v>
      </c>
      <c r="F11" s="21">
        <f>IF(ISERROR(VLOOKUP($B11,'Vysledky (4)'!$B$5:$T$50,19,FALSE)),"",VLOOKUP($B11,'Vysledky (4)'!$B$5:$T$50,19,FALSE))</f>
        <v>84</v>
      </c>
      <c r="G11" s="21">
        <f>IF(ISERROR(VLOOKUP($B11,'Vysledky (5)'!$B$5:$T$50,19,FALSE)),"",VLOOKUP($B11,'Vysledky (5)'!$B$5:$T$50,19,FALSE))</f>
      </c>
      <c r="H11" s="21">
        <f>IF(ISERROR(VLOOKUP($B11,'Vysledky (6)'!$B$5:$T$50,19,FALSE)),"",VLOOKUP($B11,'Vysledky (6)'!$B$5:$T$50,19,FALSE))</f>
      </c>
      <c r="I11" s="21">
        <f>IF(ISERROR(VLOOKUP($B11,'Vysledky (7)'!$B$5:$T$50,19,FALSE)),"",VLOOKUP($B11,'Vysledky (7)'!$B$5:$T$50,19,FALSE))</f>
      </c>
      <c r="J11" s="21">
        <f>IF(ISERROR(VLOOKUP($B11,'Vysledky (8)'!$B$5:$T$50,19,FALSE)),"",VLOOKUP($B11,'Vysledky (8)'!$B$5:$T$50,19,FALSE))</f>
      </c>
      <c r="K11" s="21">
        <f>IF(ISERROR(VLOOKUP($B11,'Vysledky (9)'!$B$5:$T$50,19,FALSE)),"",VLOOKUP($B11,'Vysledky (9)'!$B$5:$T$50,19,FALSE))</f>
      </c>
      <c r="L11" s="21">
        <f>IF(ISERROR(VLOOKUP($B11,'Vysledky (10)'!$B$5:$T$50,19,FALSE)),"",VLOOKUP($B11,'Vysledky (10)'!$B$5:$T$50,19,FALSE))</f>
      </c>
      <c r="M11" s="22">
        <v>165</v>
      </c>
      <c r="N11" s="23"/>
      <c r="O11">
        <f t="shared" si="2"/>
        <v>197</v>
      </c>
      <c r="P11">
        <f t="shared" si="3"/>
        <v>4</v>
      </c>
      <c r="Q11" s="24">
        <f t="shared" si="4"/>
        <v>0</v>
      </c>
      <c r="R11" s="24">
        <f t="shared" si="5"/>
        <v>0</v>
      </c>
      <c r="S11" s="24">
        <f t="shared" si="5"/>
        <v>0</v>
      </c>
      <c r="T11" s="24">
        <f t="shared" si="5"/>
        <v>0</v>
      </c>
      <c r="U11">
        <f t="shared" si="6"/>
        <v>197</v>
      </c>
      <c r="V11">
        <f t="shared" si="7"/>
        <v>197000000000000</v>
      </c>
      <c r="W11" s="163">
        <f t="shared" si="8"/>
        <v>840000000000</v>
      </c>
      <c r="X11" s="163">
        <f t="shared" si="8"/>
        <v>4200000000</v>
      </c>
      <c r="Y11" s="163">
        <f t="shared" si="8"/>
        <v>39000000</v>
      </c>
      <c r="Z11" s="163">
        <f t="shared" si="8"/>
        <v>320000</v>
      </c>
      <c r="AA11" s="163">
        <f t="shared" si="8"/>
        <v>0</v>
      </c>
      <c r="AB11" s="163">
        <f t="shared" si="8"/>
        <v>0</v>
      </c>
      <c r="AC11" s="164">
        <f t="shared" si="9"/>
        <v>197844239320000</v>
      </c>
      <c r="AD11" s="165">
        <f t="shared" si="10"/>
        <v>5</v>
      </c>
    </row>
    <row r="12" spans="1:30" ht="12.75" customHeight="1">
      <c r="A12" s="19">
        <f t="shared" si="11"/>
        <v>7</v>
      </c>
      <c r="B12" s="298" t="s">
        <v>93</v>
      </c>
      <c r="C12" s="21">
        <f>IF(ISERROR(VLOOKUP($B12,'Vysledky (1)'!$B$5:$T$50,19,FALSE)),"",VLOOKUP($B12,'Vysledky (1)'!$B$5:$T$50,19,FALSE))</f>
      </c>
      <c r="D12" s="21">
        <f>IF(ISERROR(VLOOKUP($B12,'Vysledky (2)'!$B$5:$T$50,19,FALSE)),"",VLOOKUP($B12,'Vysledky (2)'!$B$5:$T$50,19,FALSE))</f>
        <v>39</v>
      </c>
      <c r="E12" s="21">
        <f>IF(ISERROR(VLOOKUP($B12,'Vysledky (3)'!$B$5:$T$50,19,FALSE)),"",VLOOKUP($B12,'Vysledky (3)'!$B$5:$T$50,19,FALSE))</f>
        <v>32</v>
      </c>
      <c r="F12" s="21">
        <f>IF(ISERROR(VLOOKUP($B12,'Vysledky (4)'!$B$5:$T$50,19,FALSE)),"",VLOOKUP($B12,'Vysledky (4)'!$B$5:$T$50,19,FALSE))</f>
        <v>90</v>
      </c>
      <c r="G12" s="21">
        <f>IF(ISERROR(VLOOKUP($B12,'Vysledky (5)'!$B$5:$T$50,19,FALSE)),"",VLOOKUP($B12,'Vysledky (5)'!$B$5:$T$50,19,FALSE))</f>
      </c>
      <c r="H12" s="21">
        <f>IF(ISERROR(VLOOKUP($B12,'Vysledky (6)'!$B$5:$T$50,19,FALSE)),"",VLOOKUP($B12,'Vysledky (6)'!$B$5:$T$50,19,FALSE))</f>
      </c>
      <c r="I12" s="21">
        <f>IF(ISERROR(VLOOKUP($B12,'Vysledky (7)'!$B$5:$T$50,19,FALSE)),"",VLOOKUP($B12,'Vysledky (7)'!$B$5:$T$50,19,FALSE))</f>
      </c>
      <c r="J12" s="21">
        <f>IF(ISERROR(VLOOKUP($B12,'Vysledky (8)'!$B$5:$T$50,19,FALSE)),"",VLOOKUP($B12,'Vysledky (8)'!$B$5:$T$50,19,FALSE))</f>
      </c>
      <c r="K12" s="21">
        <f>IF(ISERROR(VLOOKUP($B12,'Vysledky (9)'!$B$5:$T$50,19,FALSE)),"",VLOOKUP($B12,'Vysledky (9)'!$B$5:$T$50,19,FALSE))</f>
      </c>
      <c r="L12" s="21">
        <f>IF(ISERROR(VLOOKUP($B12,'Vysledky (10)'!$B$5:$T$50,19,FALSE)),"",VLOOKUP($B12,'Vysledky (10)'!$B$5:$T$50,19,FALSE))</f>
      </c>
      <c r="M12" s="22">
        <f>U12</f>
        <v>161</v>
      </c>
      <c r="N12" s="23"/>
      <c r="O12">
        <f t="shared" si="2"/>
        <v>161</v>
      </c>
      <c r="P12">
        <f t="shared" si="3"/>
        <v>3</v>
      </c>
      <c r="Q12" s="24">
        <f t="shared" si="4"/>
        <v>0</v>
      </c>
      <c r="R12" s="24">
        <f t="shared" si="5"/>
        <v>0</v>
      </c>
      <c r="S12" s="24">
        <f t="shared" si="5"/>
        <v>0</v>
      </c>
      <c r="T12" s="24">
        <f t="shared" si="5"/>
        <v>0</v>
      </c>
      <c r="U12">
        <f t="shared" si="6"/>
        <v>161</v>
      </c>
      <c r="V12">
        <f t="shared" si="7"/>
        <v>161000000000000</v>
      </c>
      <c r="W12" s="163">
        <f t="shared" si="8"/>
        <v>900000000000</v>
      </c>
      <c r="X12" s="163">
        <f t="shared" si="8"/>
        <v>3900000000</v>
      </c>
      <c r="Y12" s="163">
        <f t="shared" si="8"/>
        <v>32000000</v>
      </c>
      <c r="Z12" s="163">
        <f t="shared" si="8"/>
        <v>0</v>
      </c>
      <c r="AA12" s="163">
        <f t="shared" si="8"/>
        <v>0</v>
      </c>
      <c r="AB12" s="163">
        <f t="shared" si="8"/>
        <v>0</v>
      </c>
      <c r="AC12" s="164">
        <f t="shared" si="9"/>
        <v>161903932000000</v>
      </c>
      <c r="AD12" s="165">
        <f t="shared" si="10"/>
        <v>8</v>
      </c>
    </row>
    <row r="13" spans="1:30" ht="12.75" customHeight="1">
      <c r="A13" s="19">
        <f t="shared" si="11"/>
        <v>8</v>
      </c>
      <c r="B13" s="299" t="s">
        <v>73</v>
      </c>
      <c r="C13" s="366">
        <f>IF(ISERROR(VLOOKUP($B13,'Vysledky (1)'!$B$5:$T$50,19,FALSE)),"",VLOOKUP($B13,'Vysledky (1)'!$B$5:$T$50,19,FALSE))</f>
        <v>36</v>
      </c>
      <c r="D13" s="21">
        <f>IF(ISERROR(VLOOKUP($B13,'Vysledky (2)'!$B$5:$T$50,19,FALSE)),"",VLOOKUP($B13,'Vysledky (2)'!$B$5:$T$50,19,FALSE))</f>
        <v>36</v>
      </c>
      <c r="E13" s="21">
        <f>IF(ISERROR(VLOOKUP($B13,'Vysledky (3)'!$B$5:$T$50,19,FALSE)),"",VLOOKUP($B13,'Vysledky (3)'!$B$5:$T$50,19,FALSE))</f>
        <v>42</v>
      </c>
      <c r="F13" s="21">
        <f>IF(ISERROR(VLOOKUP($B13,'Vysledky (4)'!$B$5:$T$50,19,FALSE)),"",VLOOKUP($B13,'Vysledky (4)'!$B$5:$T$50,19,FALSE))</f>
        <v>68</v>
      </c>
      <c r="G13" s="21">
        <f>IF(ISERROR(VLOOKUP($B13,'Vysledky (5)'!$B$5:$T$50,19,FALSE)),"",VLOOKUP($B13,'Vysledky (5)'!$B$5:$T$50,19,FALSE))</f>
      </c>
      <c r="H13" s="21">
        <f>IF(ISERROR(VLOOKUP($B13,'Vysledky (6)'!$B$5:$T$50,19,FALSE)),"",VLOOKUP($B13,'Vysledky (6)'!$B$5:$T$50,19,FALSE))</f>
      </c>
      <c r="I13" s="21">
        <f>IF(ISERROR(VLOOKUP($B13,'Vysledky (7)'!$B$5:$T$50,19,FALSE)),"",VLOOKUP($B13,'Vysledky (7)'!$B$5:$T$50,19,FALSE))</f>
      </c>
      <c r="J13" s="21">
        <f>IF(ISERROR(VLOOKUP($B13,'Vysledky (8)'!$B$5:$T$50,19,FALSE)),"",VLOOKUP($B13,'Vysledky (8)'!$B$5:$T$50,19,FALSE))</f>
      </c>
      <c r="K13" s="21">
        <f>IF(ISERROR(VLOOKUP($B13,'Vysledky (9)'!$B$5:$T$50,19,FALSE)),"",VLOOKUP($B13,'Vysledky (9)'!$B$5:$T$50,19,FALSE))</f>
      </c>
      <c r="L13" s="21">
        <f>IF(ISERROR(VLOOKUP($B13,'Vysledky (10)'!$B$5:$T$50,19,FALSE)),"",VLOOKUP($B13,'Vysledky (10)'!$B$5:$T$50,19,FALSE))</f>
      </c>
      <c r="M13" s="22">
        <v>146</v>
      </c>
      <c r="N13" s="23"/>
      <c r="O13">
        <f t="shared" si="2"/>
        <v>182</v>
      </c>
      <c r="P13">
        <f t="shared" si="3"/>
        <v>4</v>
      </c>
      <c r="Q13" s="24">
        <f t="shared" si="4"/>
        <v>0</v>
      </c>
      <c r="R13" s="24">
        <f t="shared" si="5"/>
        <v>0</v>
      </c>
      <c r="S13" s="24">
        <f t="shared" si="5"/>
        <v>0</v>
      </c>
      <c r="T13" s="24">
        <f t="shared" si="5"/>
        <v>0</v>
      </c>
      <c r="U13">
        <f t="shared" si="6"/>
        <v>182</v>
      </c>
      <c r="V13">
        <f t="shared" si="7"/>
        <v>182000000000000</v>
      </c>
      <c r="W13" s="163">
        <f t="shared" si="8"/>
        <v>680000000000</v>
      </c>
      <c r="X13" s="163">
        <f t="shared" si="8"/>
        <v>4200000000</v>
      </c>
      <c r="Y13" s="163">
        <f t="shared" si="8"/>
        <v>36000000</v>
      </c>
      <c r="Z13" s="163">
        <f t="shared" si="8"/>
        <v>360000</v>
      </c>
      <c r="AA13" s="163">
        <f t="shared" si="8"/>
        <v>0</v>
      </c>
      <c r="AB13" s="163">
        <f t="shared" si="8"/>
        <v>0</v>
      </c>
      <c r="AC13" s="164">
        <f t="shared" si="9"/>
        <v>182684236360000</v>
      </c>
      <c r="AD13" s="165">
        <f t="shared" si="10"/>
        <v>7</v>
      </c>
    </row>
    <row r="14" spans="1:30" ht="12.75" customHeight="1">
      <c r="A14" s="19">
        <f t="shared" si="11"/>
        <v>9</v>
      </c>
      <c r="B14" s="299" t="s">
        <v>76</v>
      </c>
      <c r="C14" s="21">
        <f>IF(ISERROR(VLOOKUP($B14,'Vysledky (1)'!$B$5:$T$50,19,FALSE)),"",VLOOKUP($B14,'Vysledky (1)'!$B$5:$T$50,19,FALSE))</f>
        <v>30</v>
      </c>
      <c r="D14" s="21">
        <f>IF(ISERROR(VLOOKUP($B14,'Vysledky (2)'!$B$5:$T$50,19,FALSE)),"",VLOOKUP($B14,'Vysledky (2)'!$B$5:$T$50,19,FALSE))</f>
        <v>50</v>
      </c>
      <c r="E14" s="21">
        <f>IF(ISERROR(VLOOKUP($B14,'Vysledky (3)'!$B$5:$T$50,19,FALSE)),"",VLOOKUP($B14,'Vysledky (3)'!$B$5:$T$50,19,FALSE))</f>
      </c>
      <c r="F14" s="21">
        <f>IF(ISERROR(VLOOKUP($B14,'Vysledky (4)'!$B$5:$T$50,19,FALSE)),"",VLOOKUP($B14,'Vysledky (4)'!$B$5:$T$50,19,FALSE))</f>
        <v>56</v>
      </c>
      <c r="G14" s="21">
        <f>IF(ISERROR(VLOOKUP($B14,'Vysledky (5)'!$B$5:$T$50,19,FALSE)),"",VLOOKUP($B14,'Vysledky (5)'!$B$5:$T$50,19,FALSE))</f>
      </c>
      <c r="H14" s="21">
        <f>IF(ISERROR(VLOOKUP($B14,'Vysledky (6)'!$B$5:$T$50,19,FALSE)),"",VLOOKUP($B14,'Vysledky (6)'!$B$5:$T$50,19,FALSE))</f>
      </c>
      <c r="I14" s="21">
        <f>IF(ISERROR(VLOOKUP($B14,'Vysledky (7)'!$B$5:$T$50,19,FALSE)),"",VLOOKUP($B14,'Vysledky (7)'!$B$5:$T$50,19,FALSE))</f>
      </c>
      <c r="J14" s="21">
        <f>IF(ISERROR(VLOOKUP($B14,'Vysledky (8)'!$B$5:$T$50,19,FALSE)),"",VLOOKUP($B14,'Vysledky (8)'!$B$5:$T$50,19,FALSE))</f>
      </c>
      <c r="K14" s="21">
        <f>IF(ISERROR(VLOOKUP($B14,'Vysledky (9)'!$B$5:$T$50,19,FALSE)),"",VLOOKUP($B14,'Vysledky (9)'!$B$5:$T$50,19,FALSE))</f>
      </c>
      <c r="L14" s="21">
        <f>IF(ISERROR(VLOOKUP($B14,'Vysledky (10)'!$B$5:$T$50,19,FALSE)),"",VLOOKUP($B14,'Vysledky (10)'!$B$5:$T$50,19,FALSE))</f>
      </c>
      <c r="M14" s="22">
        <f>U14</f>
        <v>136</v>
      </c>
      <c r="N14" s="23"/>
      <c r="O14">
        <f t="shared" si="2"/>
        <v>136</v>
      </c>
      <c r="P14">
        <f t="shared" si="3"/>
        <v>3</v>
      </c>
      <c r="Q14" s="24">
        <f t="shared" si="4"/>
        <v>0</v>
      </c>
      <c r="R14" s="24">
        <f t="shared" si="5"/>
        <v>0</v>
      </c>
      <c r="S14" s="24">
        <f t="shared" si="5"/>
        <v>0</v>
      </c>
      <c r="T14" s="24">
        <f t="shared" si="5"/>
        <v>0</v>
      </c>
      <c r="U14">
        <f t="shared" si="6"/>
        <v>136</v>
      </c>
      <c r="V14">
        <f t="shared" si="7"/>
        <v>136000000000000</v>
      </c>
      <c r="W14" s="163">
        <f t="shared" si="8"/>
        <v>560000000000</v>
      </c>
      <c r="X14" s="163">
        <f t="shared" si="8"/>
        <v>5000000000</v>
      </c>
      <c r="Y14" s="163">
        <f t="shared" si="8"/>
        <v>30000000</v>
      </c>
      <c r="Z14" s="163">
        <f t="shared" si="8"/>
        <v>0</v>
      </c>
      <c r="AA14" s="163">
        <f t="shared" si="8"/>
        <v>0</v>
      </c>
      <c r="AB14" s="163">
        <f t="shared" si="8"/>
        <v>0</v>
      </c>
      <c r="AC14" s="164">
        <f t="shared" si="9"/>
        <v>136565030000000</v>
      </c>
      <c r="AD14" s="165">
        <f t="shared" si="10"/>
        <v>11</v>
      </c>
    </row>
    <row r="15" spans="1:30" ht="12.75" customHeight="1">
      <c r="A15" s="19">
        <f t="shared" si="11"/>
        <v>10</v>
      </c>
      <c r="B15" s="299" t="s">
        <v>79</v>
      </c>
      <c r="C15" s="366">
        <f>IF(ISERROR(VLOOKUP($B15,'Vysledky (1)'!$B$5:$T$50,19,FALSE)),"",VLOOKUP($B15,'Vysledky (1)'!$B$5:$T$50,19,FALSE))</f>
        <v>24</v>
      </c>
      <c r="D15" s="21">
        <f>IF(ISERROR(VLOOKUP($B15,'Vysledky (2)'!$B$5:$T$50,19,FALSE)),"",VLOOKUP($B15,'Vysledky (2)'!$B$5:$T$50,19,FALSE))</f>
        <v>24</v>
      </c>
      <c r="E15" s="21">
        <f>IF(ISERROR(VLOOKUP($B15,'Vysledky (3)'!$B$5:$T$50,19,FALSE)),"",VLOOKUP($B15,'Vysledky (3)'!$B$5:$T$50,19,FALSE))</f>
        <v>60</v>
      </c>
      <c r="F15" s="21">
        <f>IF(ISERROR(VLOOKUP($B15,'Vysledky (4)'!$B$5:$T$50,19,FALSE)),"",VLOOKUP($B15,'Vysledky (4)'!$B$5:$T$50,19,FALSE))</f>
        <v>46</v>
      </c>
      <c r="G15" s="21">
        <f>IF(ISERROR(VLOOKUP($B15,'Vysledky (5)'!$B$5:$T$50,19,FALSE)),"",VLOOKUP($B15,'Vysledky (5)'!$B$5:$T$50,19,FALSE))</f>
      </c>
      <c r="H15" s="21">
        <f>IF(ISERROR(VLOOKUP($B15,'Vysledky (6)'!$B$5:$T$50,19,FALSE)),"",VLOOKUP($B15,'Vysledky (6)'!$B$5:$T$50,19,FALSE))</f>
      </c>
      <c r="I15" s="21">
        <f>IF(ISERROR(VLOOKUP($B15,'Vysledky (7)'!$B$5:$T$50,19,FALSE)),"",VLOOKUP($B15,'Vysledky (7)'!$B$5:$T$50,19,FALSE))</f>
      </c>
      <c r="J15" s="21">
        <f>IF(ISERROR(VLOOKUP($B15,'Vysledky (8)'!$B$5:$T$50,19,FALSE)),"",VLOOKUP($B15,'Vysledky (8)'!$B$5:$T$50,19,FALSE))</f>
      </c>
      <c r="K15" s="21">
        <f>IF(ISERROR(VLOOKUP($B15,'Vysledky (9)'!$B$5:$T$50,19,FALSE)),"",VLOOKUP($B15,'Vysledky (9)'!$B$5:$T$50,19,FALSE))</f>
      </c>
      <c r="L15" s="21">
        <f>IF(ISERROR(VLOOKUP($B15,'Vysledky (10)'!$B$5:$T$50,19,FALSE)),"",VLOOKUP($B15,'Vysledky (10)'!$B$5:$T$50,19,FALSE))</f>
      </c>
      <c r="M15" s="22">
        <v>130</v>
      </c>
      <c r="N15" s="23"/>
      <c r="O15">
        <f t="shared" si="2"/>
        <v>154</v>
      </c>
      <c r="P15">
        <f t="shared" si="3"/>
        <v>4</v>
      </c>
      <c r="Q15" s="24">
        <f t="shared" si="4"/>
        <v>0</v>
      </c>
      <c r="R15" s="24">
        <f t="shared" si="5"/>
        <v>0</v>
      </c>
      <c r="S15" s="24">
        <f t="shared" si="5"/>
        <v>0</v>
      </c>
      <c r="T15" s="24">
        <f t="shared" si="5"/>
        <v>0</v>
      </c>
      <c r="U15">
        <f t="shared" si="6"/>
        <v>154</v>
      </c>
      <c r="V15">
        <f t="shared" si="7"/>
        <v>154000000000000</v>
      </c>
      <c r="W15" s="163">
        <f t="shared" si="8"/>
        <v>600000000000</v>
      </c>
      <c r="X15" s="163">
        <f t="shared" si="8"/>
        <v>4600000000</v>
      </c>
      <c r="Y15" s="163">
        <f t="shared" si="8"/>
        <v>24000000</v>
      </c>
      <c r="Z15" s="163">
        <f t="shared" si="8"/>
        <v>240000</v>
      </c>
      <c r="AA15" s="163">
        <f t="shared" si="8"/>
        <v>0</v>
      </c>
      <c r="AB15" s="163">
        <f t="shared" si="8"/>
        <v>0</v>
      </c>
      <c r="AC15" s="164">
        <f t="shared" si="9"/>
        <v>154604624240000</v>
      </c>
      <c r="AD15" s="165">
        <f t="shared" si="10"/>
        <v>9</v>
      </c>
    </row>
    <row r="16" spans="1:30" ht="12.75" customHeight="1">
      <c r="A16" s="19">
        <f t="shared" si="11"/>
        <v>11</v>
      </c>
      <c r="B16" s="299" t="s">
        <v>74</v>
      </c>
      <c r="C16" s="21">
        <f>IF(ISERROR(VLOOKUP($B16,'Vysledky (1)'!$B$5:$T$50,19,FALSE)),"",VLOOKUP($B16,'Vysledky (1)'!$B$5:$T$50,19,FALSE))</f>
        <v>34</v>
      </c>
      <c r="D16" s="366">
        <f>IF(ISERROR(VLOOKUP($B16,'Vysledky (2)'!$B$5:$T$50,19,FALSE)),"",VLOOKUP($B16,'Vysledky (2)'!$B$5:$T$50,19,FALSE))</f>
        <v>21</v>
      </c>
      <c r="E16" s="21">
        <f>IF(ISERROR(VLOOKUP($B16,'Vysledky (3)'!$B$5:$T$50,19,FALSE)),"",VLOOKUP($B16,'Vysledky (3)'!$B$5:$T$50,19,FALSE))</f>
        <v>24</v>
      </c>
      <c r="F16" s="21">
        <f>IF(ISERROR(VLOOKUP($B16,'Vysledky (4)'!$B$5:$T$50,19,FALSE)),"",VLOOKUP($B16,'Vysledky (4)'!$B$5:$T$50,19,FALSE))</f>
        <v>72</v>
      </c>
      <c r="G16" s="21">
        <f>IF(ISERROR(VLOOKUP($B16,'Vysledky (5)'!$B$5:$T$50,19,FALSE)),"",VLOOKUP($B16,'Vysledky (5)'!$B$5:$T$50,19,FALSE))</f>
      </c>
      <c r="H16" s="21">
        <f>IF(ISERROR(VLOOKUP($B16,'Vysledky (6)'!$B$5:$T$50,19,FALSE)),"",VLOOKUP($B16,'Vysledky (6)'!$B$5:$T$50,19,FALSE))</f>
      </c>
      <c r="I16" s="21">
        <f>IF(ISERROR(VLOOKUP($B16,'Vysledky (7)'!$B$5:$T$50,19,FALSE)),"",VLOOKUP($B16,'Vysledky (7)'!$B$5:$T$50,19,FALSE))</f>
      </c>
      <c r="J16" s="21">
        <f>IF(ISERROR(VLOOKUP($B16,'Vysledky (8)'!$B$5:$T$50,19,FALSE)),"",VLOOKUP($B16,'Vysledky (8)'!$B$5:$T$50,19,FALSE))</f>
      </c>
      <c r="K16" s="21">
        <f>IF(ISERROR(VLOOKUP($B16,'Vysledky (9)'!$B$5:$T$50,19,FALSE)),"",VLOOKUP($B16,'Vysledky (9)'!$B$5:$T$50,19,FALSE))</f>
      </c>
      <c r="L16" s="21">
        <f>IF(ISERROR(VLOOKUP($B16,'Vysledky (10)'!$B$5:$T$50,19,FALSE)),"",VLOOKUP($B16,'Vysledky (10)'!$B$5:$T$50,19,FALSE))</f>
      </c>
      <c r="M16" s="22">
        <v>130</v>
      </c>
      <c r="N16" s="23"/>
      <c r="O16">
        <f t="shared" si="2"/>
        <v>151</v>
      </c>
      <c r="P16">
        <f t="shared" si="3"/>
        <v>4</v>
      </c>
      <c r="Q16" s="24">
        <f t="shared" si="4"/>
        <v>0</v>
      </c>
      <c r="R16" s="24">
        <f t="shared" si="5"/>
        <v>0</v>
      </c>
      <c r="S16" s="24">
        <f t="shared" si="5"/>
        <v>0</v>
      </c>
      <c r="T16" s="24">
        <f t="shared" si="5"/>
        <v>0</v>
      </c>
      <c r="U16">
        <f t="shared" si="6"/>
        <v>151</v>
      </c>
      <c r="V16">
        <f t="shared" si="7"/>
        <v>151000000000000</v>
      </c>
      <c r="W16" s="163">
        <f aca="true" t="shared" si="12" ref="W16:AB25">IF(ISERROR(LARGE($C16:$L16,W$5)),0,LARGE($C16:$L16,W$5))*W$4</f>
        <v>720000000000</v>
      </c>
      <c r="X16" s="163">
        <f t="shared" si="12"/>
        <v>3400000000</v>
      </c>
      <c r="Y16" s="163">
        <f t="shared" si="12"/>
        <v>24000000</v>
      </c>
      <c r="Z16" s="163">
        <f t="shared" si="12"/>
        <v>210000</v>
      </c>
      <c r="AA16" s="163">
        <f t="shared" si="12"/>
        <v>0</v>
      </c>
      <c r="AB16" s="163">
        <f t="shared" si="12"/>
        <v>0</v>
      </c>
      <c r="AC16" s="164">
        <f t="shared" si="9"/>
        <v>151723424210000</v>
      </c>
      <c r="AD16" s="165">
        <f t="shared" si="10"/>
        <v>10</v>
      </c>
    </row>
    <row r="17" spans="1:30" ht="12.75" customHeight="1">
      <c r="A17" s="19">
        <f t="shared" si="11"/>
        <v>12</v>
      </c>
      <c r="B17" s="299" t="s">
        <v>77</v>
      </c>
      <c r="C17" s="21">
        <f>IF(ISERROR(VLOOKUP($B17,'Vysledky (1)'!$B$5:$T$50,19,FALSE)),"",VLOOKUP($B17,'Vysledky (1)'!$B$5:$T$50,19,FALSE))</f>
        <v>28</v>
      </c>
      <c r="D17" s="366">
        <f>IF(ISERROR(VLOOKUP($B17,'Vysledky (2)'!$B$5:$T$50,19,FALSE)),"",VLOOKUP($B17,'Vysledky (2)'!$B$5:$T$50,19,FALSE))</f>
        <v>23</v>
      </c>
      <c r="E17" s="21">
        <f>IF(ISERROR(VLOOKUP($B17,'Vysledky (3)'!$B$5:$T$50,19,FALSE)),"",VLOOKUP($B17,'Vysledky (3)'!$B$5:$T$50,19,FALSE))</f>
        <v>36</v>
      </c>
      <c r="F17" s="21">
        <f>IF(ISERROR(VLOOKUP($B17,'Vysledky (4)'!$B$5:$T$50,19,FALSE)),"",VLOOKUP($B17,'Vysledky (4)'!$B$5:$T$50,19,FALSE))</f>
        <v>42</v>
      </c>
      <c r="G17" s="21">
        <f>IF(ISERROR(VLOOKUP($B17,'Vysledky (5)'!$B$5:$T$50,19,FALSE)),"",VLOOKUP($B17,'Vysledky (5)'!$B$5:$T$50,19,FALSE))</f>
      </c>
      <c r="H17" s="21">
        <f>IF(ISERROR(VLOOKUP($B17,'Vysledky (6)'!$B$5:$T$50,19,FALSE)),"",VLOOKUP($B17,'Vysledky (6)'!$B$5:$T$50,19,FALSE))</f>
      </c>
      <c r="I17" s="21">
        <f>IF(ISERROR(VLOOKUP($B17,'Vysledky (7)'!$B$5:$T$50,19,FALSE)),"",VLOOKUP($B17,'Vysledky (7)'!$B$5:$T$50,19,FALSE))</f>
      </c>
      <c r="J17" s="21">
        <f>IF(ISERROR(VLOOKUP($B17,'Vysledky (8)'!$B$5:$T$50,19,FALSE)),"",VLOOKUP($B17,'Vysledky (8)'!$B$5:$T$50,19,FALSE))</f>
      </c>
      <c r="K17" s="21">
        <f>IF(ISERROR(VLOOKUP($B17,'Vysledky (9)'!$B$5:$T$50,19,FALSE)),"",VLOOKUP($B17,'Vysledky (9)'!$B$5:$T$50,19,FALSE))</f>
      </c>
      <c r="L17" s="21">
        <f>IF(ISERROR(VLOOKUP($B17,'Vysledky (10)'!$B$5:$T$50,19,FALSE)),"",VLOOKUP($B17,'Vysledky (10)'!$B$5:$T$50,19,FALSE))</f>
      </c>
      <c r="M17" s="22">
        <v>106</v>
      </c>
      <c r="N17" s="23"/>
      <c r="O17">
        <f t="shared" si="2"/>
        <v>129</v>
      </c>
      <c r="P17">
        <f t="shared" si="3"/>
        <v>4</v>
      </c>
      <c r="Q17" s="24">
        <f t="shared" si="4"/>
        <v>0</v>
      </c>
      <c r="R17" s="24">
        <f t="shared" si="5"/>
        <v>0</v>
      </c>
      <c r="S17" s="24">
        <f t="shared" si="5"/>
        <v>0</v>
      </c>
      <c r="T17" s="24">
        <f t="shared" si="5"/>
        <v>0</v>
      </c>
      <c r="U17">
        <f t="shared" si="6"/>
        <v>129</v>
      </c>
      <c r="V17">
        <f t="shared" si="7"/>
        <v>129000000000000</v>
      </c>
      <c r="W17" s="163">
        <f t="shared" si="12"/>
        <v>420000000000</v>
      </c>
      <c r="X17" s="163">
        <f t="shared" si="12"/>
        <v>3600000000</v>
      </c>
      <c r="Y17" s="163">
        <f t="shared" si="12"/>
        <v>28000000</v>
      </c>
      <c r="Z17" s="163">
        <f t="shared" si="12"/>
        <v>230000</v>
      </c>
      <c r="AA17" s="163">
        <f t="shared" si="12"/>
        <v>0</v>
      </c>
      <c r="AB17" s="163">
        <f t="shared" si="12"/>
        <v>0</v>
      </c>
      <c r="AC17" s="164">
        <f t="shared" si="9"/>
        <v>129423628230000</v>
      </c>
      <c r="AD17" s="165">
        <f t="shared" si="10"/>
        <v>12</v>
      </c>
    </row>
    <row r="18" spans="1:30" ht="12.75" customHeight="1">
      <c r="A18" s="19">
        <f t="shared" si="11"/>
        <v>13</v>
      </c>
      <c r="B18" s="299" t="s">
        <v>87</v>
      </c>
      <c r="C18" s="366">
        <f>IF(ISERROR(VLOOKUP($B18,'Vysledky (1)'!$B$5:$T$50,19,FALSE)),"",VLOOKUP($B18,'Vysledky (1)'!$B$5:$T$50,19,FALSE))</f>
        <v>16</v>
      </c>
      <c r="D18" s="21">
        <f>IF(ISERROR(VLOOKUP($B18,'Vysledky (2)'!$B$5:$T$50,19,FALSE)),"",VLOOKUP($B18,'Vysledky (2)'!$B$5:$T$50,19,FALSE))</f>
        <v>30</v>
      </c>
      <c r="E18" s="21">
        <f>IF(ISERROR(VLOOKUP($B18,'Vysledky (3)'!$B$5:$T$50,19,FALSE)),"",VLOOKUP($B18,'Vysledky (3)'!$B$5:$T$50,19,FALSE))</f>
        <v>30</v>
      </c>
      <c r="F18" s="21">
        <f>IF(ISERROR(VLOOKUP($B18,'Vysledky (4)'!$B$5:$T$50,19,FALSE)),"",VLOOKUP($B18,'Vysledky (4)'!$B$5:$T$50,19,FALSE))</f>
        <v>44</v>
      </c>
      <c r="G18" s="21">
        <f>IF(ISERROR(VLOOKUP($B18,'Vysledky (5)'!$B$5:$T$50,19,FALSE)),"",VLOOKUP($B18,'Vysledky (5)'!$B$5:$T$50,19,FALSE))</f>
      </c>
      <c r="H18" s="21">
        <f>IF(ISERROR(VLOOKUP($B18,'Vysledky (6)'!$B$5:$T$50,19,FALSE)),"",VLOOKUP($B18,'Vysledky (6)'!$B$5:$T$50,19,FALSE))</f>
      </c>
      <c r="I18" s="21">
        <f>IF(ISERROR(VLOOKUP($B18,'Vysledky (7)'!$B$5:$T$50,19,FALSE)),"",VLOOKUP($B18,'Vysledky (7)'!$B$5:$T$50,19,FALSE))</f>
      </c>
      <c r="J18" s="21">
        <f>IF(ISERROR(VLOOKUP($B18,'Vysledky (8)'!$B$5:$T$50,19,FALSE)),"",VLOOKUP($B18,'Vysledky (8)'!$B$5:$T$50,19,FALSE))</f>
      </c>
      <c r="K18" s="21">
        <f>IF(ISERROR(VLOOKUP($B18,'Vysledky (9)'!$B$5:$T$50,19,FALSE)),"",VLOOKUP($B18,'Vysledky (9)'!$B$5:$T$50,19,FALSE))</f>
      </c>
      <c r="L18" s="21">
        <f>IF(ISERROR(VLOOKUP($B18,'Vysledky (10)'!$B$5:$T$50,19,FALSE)),"",VLOOKUP($B18,'Vysledky (10)'!$B$5:$T$50,19,FALSE))</f>
      </c>
      <c r="M18" s="22">
        <v>104</v>
      </c>
      <c r="N18" s="23"/>
      <c r="O18">
        <f t="shared" si="2"/>
        <v>120</v>
      </c>
      <c r="P18">
        <f t="shared" si="3"/>
        <v>4</v>
      </c>
      <c r="Q18" s="24">
        <f t="shared" si="4"/>
        <v>0</v>
      </c>
      <c r="R18" s="24">
        <f t="shared" si="5"/>
        <v>0</v>
      </c>
      <c r="S18" s="24">
        <f t="shared" si="5"/>
        <v>0</v>
      </c>
      <c r="T18" s="24">
        <f t="shared" si="5"/>
        <v>0</v>
      </c>
      <c r="U18">
        <f t="shared" si="6"/>
        <v>120</v>
      </c>
      <c r="V18">
        <f t="shared" si="7"/>
        <v>120000000000000</v>
      </c>
      <c r="W18" s="163">
        <f t="shared" si="12"/>
        <v>440000000000</v>
      </c>
      <c r="X18" s="163">
        <f t="shared" si="12"/>
        <v>3000000000</v>
      </c>
      <c r="Y18" s="163">
        <f t="shared" si="12"/>
        <v>30000000</v>
      </c>
      <c r="Z18" s="163">
        <f t="shared" si="12"/>
        <v>160000</v>
      </c>
      <c r="AA18" s="163">
        <f t="shared" si="12"/>
        <v>0</v>
      </c>
      <c r="AB18" s="163">
        <f t="shared" si="12"/>
        <v>0</v>
      </c>
      <c r="AC18" s="164">
        <f t="shared" si="9"/>
        <v>120443030160000</v>
      </c>
      <c r="AD18" s="165">
        <f t="shared" si="10"/>
        <v>13</v>
      </c>
    </row>
    <row r="19" spans="1:30" ht="12.75" customHeight="1">
      <c r="A19" s="19">
        <f t="shared" si="11"/>
        <v>14</v>
      </c>
      <c r="B19" s="299" t="s">
        <v>70</v>
      </c>
      <c r="C19" s="21">
        <f>IF(ISERROR(VLOOKUP($B19,'Vysledky (1)'!$B$5:$T$50,19,FALSE)),"",VLOOKUP($B19,'Vysledky (1)'!$B$5:$T$50,19,FALSE))</f>
        <v>42</v>
      </c>
      <c r="D19" s="21">
        <f>IF(ISERROR(VLOOKUP($B19,'Vysledky (2)'!$B$5:$T$50,19,FALSE)),"",VLOOKUP($B19,'Vysledky (2)'!$B$5:$T$50,19,FALSE))</f>
        <v>28</v>
      </c>
      <c r="E19" s="21">
        <f>IF(ISERROR(VLOOKUP($B19,'Vysledky (3)'!$B$5:$T$50,19,FALSE)),"",VLOOKUP($B19,'Vysledky (3)'!$B$5:$T$50,19,FALSE))</f>
      </c>
      <c r="F19" s="21">
        <f>IF(ISERROR(VLOOKUP($B19,'Vysledky (4)'!$B$5:$T$50,19,FALSE)),"",VLOOKUP($B19,'Vysledky (4)'!$B$5:$T$50,19,FALSE))</f>
        <v>32</v>
      </c>
      <c r="G19" s="21">
        <f>IF(ISERROR(VLOOKUP($B19,'Vysledky (5)'!$B$5:$T$50,19,FALSE)),"",VLOOKUP($B19,'Vysledky (5)'!$B$5:$T$50,19,FALSE))</f>
      </c>
      <c r="H19" s="21">
        <f>IF(ISERROR(VLOOKUP($B19,'Vysledky (6)'!$B$5:$T$50,19,FALSE)),"",VLOOKUP($B19,'Vysledky (6)'!$B$5:$T$50,19,FALSE))</f>
      </c>
      <c r="I19" s="21">
        <f>IF(ISERROR(VLOOKUP($B19,'Vysledky (7)'!$B$5:$T$50,19,FALSE)),"",VLOOKUP($B19,'Vysledky (7)'!$B$5:$T$50,19,FALSE))</f>
      </c>
      <c r="J19" s="21">
        <f>IF(ISERROR(VLOOKUP($B19,'Vysledky (8)'!$B$5:$T$50,19,FALSE)),"",VLOOKUP($B19,'Vysledky (8)'!$B$5:$T$50,19,FALSE))</f>
      </c>
      <c r="K19" s="21">
        <f>IF(ISERROR(VLOOKUP($B19,'Vysledky (9)'!$B$5:$T$50,19,FALSE)),"",VLOOKUP($B19,'Vysledky (9)'!$B$5:$T$50,19,FALSE))</f>
      </c>
      <c r="L19" s="21">
        <f>IF(ISERROR(VLOOKUP($B19,'Vysledky (10)'!$B$5:$T$50,19,FALSE)),"",VLOOKUP($B19,'Vysledky (10)'!$B$5:$T$50,19,FALSE))</f>
      </c>
      <c r="M19" s="22">
        <f>U19</f>
        <v>102</v>
      </c>
      <c r="N19" s="23"/>
      <c r="O19">
        <f t="shared" si="2"/>
        <v>102</v>
      </c>
      <c r="P19">
        <f t="shared" si="3"/>
        <v>3</v>
      </c>
      <c r="Q19" s="24">
        <f t="shared" si="4"/>
        <v>0</v>
      </c>
      <c r="R19" s="24">
        <f t="shared" si="5"/>
        <v>0</v>
      </c>
      <c r="S19" s="24">
        <f t="shared" si="5"/>
        <v>0</v>
      </c>
      <c r="T19" s="24">
        <f t="shared" si="5"/>
        <v>0</v>
      </c>
      <c r="U19">
        <f t="shared" si="6"/>
        <v>102</v>
      </c>
      <c r="V19">
        <f t="shared" si="7"/>
        <v>102000000000000</v>
      </c>
      <c r="W19" s="163">
        <f t="shared" si="12"/>
        <v>420000000000</v>
      </c>
      <c r="X19" s="163">
        <f t="shared" si="12"/>
        <v>3200000000</v>
      </c>
      <c r="Y19" s="163">
        <f t="shared" si="12"/>
        <v>28000000</v>
      </c>
      <c r="Z19" s="163">
        <f t="shared" si="12"/>
        <v>0</v>
      </c>
      <c r="AA19" s="163">
        <f t="shared" si="12"/>
        <v>0</v>
      </c>
      <c r="AB19" s="163">
        <f t="shared" si="12"/>
        <v>0</v>
      </c>
      <c r="AC19" s="164">
        <f t="shared" si="9"/>
        <v>102423228000000</v>
      </c>
      <c r="AD19" s="165">
        <f t="shared" si="10"/>
        <v>16</v>
      </c>
    </row>
    <row r="20" spans="1:30" ht="12.75" customHeight="1">
      <c r="A20" s="19">
        <f t="shared" si="11"/>
        <v>15</v>
      </c>
      <c r="B20" s="299" t="s">
        <v>81</v>
      </c>
      <c r="C20" s="21">
        <f>IF(ISERROR(VLOOKUP($B20,'Vysledky (1)'!$B$5:$T$50,19,FALSE)),"",VLOOKUP($B20,'Vysledky (1)'!$B$5:$T$50,19,FALSE))</f>
        <v>22</v>
      </c>
      <c r="D20" s="366">
        <f>IF(ISERROR(VLOOKUP($B20,'Vysledky (2)'!$B$5:$T$50,19,FALSE)),"",VLOOKUP($B20,'Vysledky (2)'!$B$5:$T$50,19,FALSE))</f>
        <v>17</v>
      </c>
      <c r="E20" s="21">
        <f>IF(ISERROR(VLOOKUP($B20,'Vysledky (3)'!$B$5:$T$50,19,FALSE)),"",VLOOKUP($B20,'Vysledky (3)'!$B$5:$T$50,19,FALSE))</f>
        <v>20</v>
      </c>
      <c r="F20" s="21">
        <f>IF(ISERROR(VLOOKUP($B20,'Vysledky (4)'!$B$5:$T$50,19,FALSE)),"",VLOOKUP($B20,'Vysledky (4)'!$B$5:$T$50,19,FALSE))</f>
        <v>52</v>
      </c>
      <c r="G20" s="21">
        <f>IF(ISERROR(VLOOKUP($B20,'Vysledky (5)'!$B$5:$T$50,19,FALSE)),"",VLOOKUP($B20,'Vysledky (5)'!$B$5:$T$50,19,FALSE))</f>
      </c>
      <c r="H20" s="21">
        <f>IF(ISERROR(VLOOKUP($B20,'Vysledky (6)'!$B$5:$T$50,19,FALSE)),"",VLOOKUP($B20,'Vysledky (6)'!$B$5:$T$50,19,FALSE))</f>
      </c>
      <c r="I20" s="21">
        <f>IF(ISERROR(VLOOKUP($B20,'Vysledky (7)'!$B$5:$T$50,19,FALSE)),"",VLOOKUP($B20,'Vysledky (7)'!$B$5:$T$50,19,FALSE))</f>
      </c>
      <c r="J20" s="21">
        <f>IF(ISERROR(VLOOKUP($B20,'Vysledky (8)'!$B$5:$T$50,19,FALSE)),"",VLOOKUP($B20,'Vysledky (8)'!$B$5:$T$50,19,FALSE))</f>
      </c>
      <c r="K20" s="21">
        <f>IF(ISERROR(VLOOKUP($B20,'Vysledky (9)'!$B$5:$T$50,19,FALSE)),"",VLOOKUP($B20,'Vysledky (9)'!$B$5:$T$50,19,FALSE))</f>
      </c>
      <c r="L20" s="21">
        <f>IF(ISERROR(VLOOKUP($B20,'Vysledky (10)'!$B$5:$T$50,19,FALSE)),"",VLOOKUP($B20,'Vysledky (10)'!$B$5:$T$50,19,FALSE))</f>
      </c>
      <c r="M20" s="22">
        <v>94</v>
      </c>
      <c r="N20" s="23"/>
      <c r="O20">
        <f t="shared" si="2"/>
        <v>111</v>
      </c>
      <c r="P20">
        <f t="shared" si="3"/>
        <v>4</v>
      </c>
      <c r="Q20" s="24">
        <f t="shared" si="4"/>
        <v>0</v>
      </c>
      <c r="R20" s="24">
        <f t="shared" si="5"/>
        <v>0</v>
      </c>
      <c r="S20" s="24">
        <f t="shared" si="5"/>
        <v>0</v>
      </c>
      <c r="T20" s="24">
        <f t="shared" si="5"/>
        <v>0</v>
      </c>
      <c r="U20">
        <f t="shared" si="6"/>
        <v>111</v>
      </c>
      <c r="V20">
        <f t="shared" si="7"/>
        <v>111000000000000</v>
      </c>
      <c r="W20" s="163">
        <f t="shared" si="12"/>
        <v>520000000000</v>
      </c>
      <c r="X20" s="163">
        <f t="shared" si="12"/>
        <v>2200000000</v>
      </c>
      <c r="Y20" s="163">
        <f t="shared" si="12"/>
        <v>20000000</v>
      </c>
      <c r="Z20" s="163">
        <f t="shared" si="12"/>
        <v>170000</v>
      </c>
      <c r="AA20" s="163">
        <f t="shared" si="12"/>
        <v>0</v>
      </c>
      <c r="AB20" s="163">
        <f t="shared" si="12"/>
        <v>0</v>
      </c>
      <c r="AC20" s="164">
        <f t="shared" si="9"/>
        <v>111522220170000</v>
      </c>
      <c r="AD20" s="165">
        <f t="shared" si="10"/>
        <v>14</v>
      </c>
    </row>
    <row r="21" spans="1:30" ht="12.75" customHeight="1">
      <c r="A21" s="19">
        <f t="shared" si="11"/>
        <v>16</v>
      </c>
      <c r="B21" s="299" t="s">
        <v>84</v>
      </c>
      <c r="C21" s="21">
        <f>IF(ISERROR(VLOOKUP($B21,'Vysledky (1)'!$B$5:$T$50,19,FALSE)),"",VLOOKUP($B21,'Vysledky (1)'!$B$5:$T$50,19,FALSE))</f>
        <v>19</v>
      </c>
      <c r="D21" s="21">
        <f>IF(ISERROR(VLOOKUP($B21,'Vysledky (2)'!$B$5:$T$50,19,FALSE)),"",VLOOKUP($B21,'Vysledky (2)'!$B$5:$T$50,19,FALSE))</f>
        <v>32</v>
      </c>
      <c r="E21" s="21">
        <f>IF(ISERROR(VLOOKUP($B21,'Vysledky (3)'!$B$5:$T$50,19,FALSE)),"",VLOOKUP($B21,'Vysledky (3)'!$B$5:$T$50,19,FALSE))</f>
      </c>
      <c r="F21" s="21">
        <f>IF(ISERROR(VLOOKUP($B21,'Vysledky (4)'!$B$5:$T$50,19,FALSE)),"",VLOOKUP($B21,'Vysledky (4)'!$B$5:$T$50,19,FALSE))</f>
        <v>40</v>
      </c>
      <c r="G21" s="21">
        <f>IF(ISERROR(VLOOKUP($B21,'Vysledky (5)'!$B$5:$T$50,19,FALSE)),"",VLOOKUP($B21,'Vysledky (5)'!$B$5:$T$50,19,FALSE))</f>
      </c>
      <c r="H21" s="21">
        <f>IF(ISERROR(VLOOKUP($B21,'Vysledky (6)'!$B$5:$T$50,19,FALSE)),"",VLOOKUP($B21,'Vysledky (6)'!$B$5:$T$50,19,FALSE))</f>
      </c>
      <c r="I21" s="21">
        <f>IF(ISERROR(VLOOKUP($B21,'Vysledky (7)'!$B$5:$T$50,19,FALSE)),"",VLOOKUP($B21,'Vysledky (7)'!$B$5:$T$50,19,FALSE))</f>
      </c>
      <c r="J21" s="21">
        <f>IF(ISERROR(VLOOKUP($B21,'Vysledky (8)'!$B$5:$T$50,19,FALSE)),"",VLOOKUP($B21,'Vysledky (8)'!$B$5:$T$50,19,FALSE))</f>
      </c>
      <c r="K21" s="21">
        <f>IF(ISERROR(VLOOKUP($B21,'Vysledky (9)'!$B$5:$T$50,19,FALSE)),"",VLOOKUP($B21,'Vysledky (9)'!$B$5:$T$50,19,FALSE))</f>
      </c>
      <c r="L21" s="21">
        <f>IF(ISERROR(VLOOKUP($B21,'Vysledky (10)'!$B$5:$T$50,19,FALSE)),"",VLOOKUP($B21,'Vysledky (10)'!$B$5:$T$50,19,FALSE))</f>
      </c>
      <c r="M21" s="22">
        <f>U21</f>
        <v>91</v>
      </c>
      <c r="N21" s="23"/>
      <c r="O21">
        <f t="shared" si="2"/>
        <v>91</v>
      </c>
      <c r="P21">
        <f t="shared" si="3"/>
        <v>3</v>
      </c>
      <c r="Q21" s="24">
        <f t="shared" si="4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>
        <f t="shared" si="6"/>
        <v>91</v>
      </c>
      <c r="V21">
        <f t="shared" si="7"/>
        <v>91000000000000</v>
      </c>
      <c r="W21" s="163">
        <f t="shared" si="12"/>
        <v>400000000000</v>
      </c>
      <c r="X21" s="163">
        <f t="shared" si="12"/>
        <v>3200000000</v>
      </c>
      <c r="Y21" s="163">
        <f t="shared" si="12"/>
        <v>19000000</v>
      </c>
      <c r="Z21" s="163">
        <f t="shared" si="12"/>
        <v>0</v>
      </c>
      <c r="AA21" s="163">
        <f t="shared" si="12"/>
        <v>0</v>
      </c>
      <c r="AB21" s="163">
        <f t="shared" si="12"/>
        <v>0</v>
      </c>
      <c r="AC21" s="164">
        <f t="shared" si="9"/>
        <v>91403219000000</v>
      </c>
      <c r="AD21" s="165">
        <f t="shared" si="10"/>
        <v>17</v>
      </c>
    </row>
    <row r="22" spans="1:30" ht="12.75" customHeight="1">
      <c r="A22" s="19">
        <f t="shared" si="11"/>
        <v>17</v>
      </c>
      <c r="B22" s="299" t="s">
        <v>83</v>
      </c>
      <c r="C22" s="366">
        <f>IF(ISERROR(VLOOKUP($B22,'Vysledky (1)'!$B$5:$T$50,19,FALSE)),"",VLOOKUP($B22,'Vysledky (1)'!$B$5:$T$50,19,FALSE))</f>
        <v>20</v>
      </c>
      <c r="D22" s="21">
        <f>IF(ISERROR(VLOOKUP($B22,'Vysledky (2)'!$B$5:$T$50,19,FALSE)),"",VLOOKUP($B22,'Vysledky (2)'!$B$5:$T$50,19,FALSE))</f>
        <v>22</v>
      </c>
      <c r="E22" s="21">
        <f>IF(ISERROR(VLOOKUP($B22,'Vysledky (3)'!$B$5:$T$50,19,FALSE)),"",VLOOKUP($B22,'Vysledky (3)'!$B$5:$T$50,19,FALSE))</f>
        <v>28</v>
      </c>
      <c r="F22" s="21">
        <f>IF(ISERROR(VLOOKUP($B22,'Vysledky (4)'!$B$5:$T$50,19,FALSE)),"",VLOOKUP($B22,'Vysledky (4)'!$B$5:$T$50,19,FALSE))</f>
        <v>38</v>
      </c>
      <c r="G22" s="21">
        <f>IF(ISERROR(VLOOKUP($B22,'Vysledky (5)'!$B$5:$T$50,19,FALSE)),"",VLOOKUP($B22,'Vysledky (5)'!$B$5:$T$50,19,FALSE))</f>
      </c>
      <c r="H22" s="21">
        <f>IF(ISERROR(VLOOKUP($B22,'Vysledky (6)'!$B$5:$T$50,19,FALSE)),"",VLOOKUP($B22,'Vysledky (6)'!$B$5:$T$50,19,FALSE))</f>
      </c>
      <c r="I22" s="21">
        <f>IF(ISERROR(VLOOKUP($B22,'Vysledky (7)'!$B$5:$T$50,19,FALSE)),"",VLOOKUP($B22,'Vysledky (7)'!$B$5:$T$50,19,FALSE))</f>
      </c>
      <c r="J22" s="21">
        <f>IF(ISERROR(VLOOKUP($B22,'Vysledky (8)'!$B$5:$T$50,19,FALSE)),"",VLOOKUP($B22,'Vysledky (8)'!$B$5:$T$50,19,FALSE))</f>
      </c>
      <c r="K22" s="21">
        <f>IF(ISERROR(VLOOKUP($B22,'Vysledky (9)'!$B$5:$T$50,19,FALSE)),"",VLOOKUP($B22,'Vysledky (9)'!$B$5:$T$50,19,FALSE))</f>
      </c>
      <c r="L22" s="21">
        <f>IF(ISERROR(VLOOKUP($B22,'Vysledky (10)'!$B$5:$T$50,19,FALSE)),"",VLOOKUP($B22,'Vysledky (10)'!$B$5:$T$50,19,FALSE))</f>
      </c>
      <c r="M22" s="22">
        <v>88</v>
      </c>
      <c r="N22" s="23"/>
      <c r="O22">
        <f t="shared" si="2"/>
        <v>108</v>
      </c>
      <c r="P22">
        <f t="shared" si="3"/>
        <v>4</v>
      </c>
      <c r="Q22" s="24">
        <f t="shared" si="4"/>
        <v>0</v>
      </c>
      <c r="R22" s="24">
        <f t="shared" si="5"/>
        <v>0</v>
      </c>
      <c r="S22" s="24">
        <f t="shared" si="5"/>
        <v>0</v>
      </c>
      <c r="T22" s="24">
        <f t="shared" si="5"/>
        <v>0</v>
      </c>
      <c r="U22">
        <f t="shared" si="6"/>
        <v>108</v>
      </c>
      <c r="V22">
        <f t="shared" si="7"/>
        <v>108000000000000</v>
      </c>
      <c r="W22" s="163">
        <f t="shared" si="12"/>
        <v>380000000000</v>
      </c>
      <c r="X22" s="163">
        <f t="shared" si="12"/>
        <v>2800000000</v>
      </c>
      <c r="Y22" s="163">
        <f t="shared" si="12"/>
        <v>22000000</v>
      </c>
      <c r="Z22" s="163">
        <f t="shared" si="12"/>
        <v>200000</v>
      </c>
      <c r="AA22" s="163">
        <f t="shared" si="12"/>
        <v>0</v>
      </c>
      <c r="AB22" s="163">
        <f t="shared" si="12"/>
        <v>0</v>
      </c>
      <c r="AC22" s="164">
        <f t="shared" si="9"/>
        <v>108382822200000</v>
      </c>
      <c r="AD22" s="165">
        <f t="shared" si="10"/>
        <v>15</v>
      </c>
    </row>
    <row r="23" spans="1:30" ht="12.75" customHeight="1">
      <c r="A23" s="19">
        <f t="shared" si="11"/>
        <v>18</v>
      </c>
      <c r="B23" s="298" t="s">
        <v>94</v>
      </c>
      <c r="C23" s="21">
        <f>IF(ISERROR(VLOOKUP($B23,'Vysledky (1)'!$B$5:$T$50,19,FALSE)),"",VLOOKUP($B23,'Vysledky (1)'!$B$5:$T$50,19,FALSE))</f>
      </c>
      <c r="D23" s="21">
        <f>IF(ISERROR(VLOOKUP($B23,'Vysledky (2)'!$B$5:$T$50,19,FALSE)),"",VLOOKUP($B23,'Vysledky (2)'!$B$5:$T$50,19,FALSE))</f>
        <v>20</v>
      </c>
      <c r="E23" s="21">
        <f>IF(ISERROR(VLOOKUP($B23,'Vysledky (3)'!$B$5:$T$50,19,FALSE)),"",VLOOKUP($B23,'Vysledky (3)'!$B$5:$T$50,19,FALSE))</f>
      </c>
      <c r="F23" s="21">
        <f>IF(ISERROR(VLOOKUP($B23,'Vysledky (4)'!$B$5:$T$50,19,FALSE)),"",VLOOKUP($B23,'Vysledky (4)'!$B$5:$T$50,19,FALSE))</f>
        <v>64</v>
      </c>
      <c r="G23" s="21">
        <f>IF(ISERROR(VLOOKUP($B23,'Vysledky (5)'!$B$5:$T$50,19,FALSE)),"",VLOOKUP($B23,'Vysledky (5)'!$B$5:$T$50,19,FALSE))</f>
      </c>
      <c r="H23" s="21">
        <f>IF(ISERROR(VLOOKUP($B23,'Vysledky (6)'!$B$5:$T$50,19,FALSE)),"",VLOOKUP($B23,'Vysledky (6)'!$B$5:$T$50,19,FALSE))</f>
      </c>
      <c r="I23" s="21">
        <f>IF(ISERROR(VLOOKUP($B23,'Vysledky (7)'!$B$5:$T$50,19,FALSE)),"",VLOOKUP($B23,'Vysledky (7)'!$B$5:$T$50,19,FALSE))</f>
      </c>
      <c r="J23" s="21">
        <f>IF(ISERROR(VLOOKUP($B23,'Vysledky (8)'!$B$5:$T$50,19,FALSE)),"",VLOOKUP($B23,'Vysledky (8)'!$B$5:$T$50,19,FALSE))</f>
      </c>
      <c r="K23" s="21">
        <f>IF(ISERROR(VLOOKUP($B23,'Vysledky (9)'!$B$5:$T$50,19,FALSE)),"",VLOOKUP($B23,'Vysledky (9)'!$B$5:$T$50,19,FALSE))</f>
      </c>
      <c r="L23" s="21">
        <f>IF(ISERROR(VLOOKUP($B23,'Vysledky (10)'!$B$5:$T$50,19,FALSE)),"",VLOOKUP($B23,'Vysledky (10)'!$B$5:$T$50,19,FALSE))</f>
      </c>
      <c r="M23" s="22">
        <f>U23</f>
        <v>84</v>
      </c>
      <c r="N23" s="23"/>
      <c r="O23">
        <f t="shared" si="2"/>
        <v>84</v>
      </c>
      <c r="P23">
        <f t="shared" si="3"/>
        <v>2</v>
      </c>
      <c r="Q23" s="24">
        <f t="shared" si="4"/>
        <v>0</v>
      </c>
      <c r="R23" s="24">
        <f t="shared" si="5"/>
        <v>0</v>
      </c>
      <c r="S23" s="24">
        <f t="shared" si="5"/>
        <v>0</v>
      </c>
      <c r="T23" s="24">
        <f t="shared" si="5"/>
        <v>0</v>
      </c>
      <c r="U23">
        <f t="shared" si="6"/>
        <v>84</v>
      </c>
      <c r="V23">
        <f t="shared" si="7"/>
        <v>84000000000000</v>
      </c>
      <c r="W23" s="163">
        <f t="shared" si="12"/>
        <v>640000000000</v>
      </c>
      <c r="X23" s="163">
        <f t="shared" si="12"/>
        <v>2000000000</v>
      </c>
      <c r="Y23" s="163">
        <f t="shared" si="12"/>
        <v>0</v>
      </c>
      <c r="Z23" s="163">
        <f t="shared" si="12"/>
        <v>0</v>
      </c>
      <c r="AA23" s="163">
        <f t="shared" si="12"/>
        <v>0</v>
      </c>
      <c r="AB23" s="163">
        <f t="shared" si="12"/>
        <v>0</v>
      </c>
      <c r="AC23" s="164">
        <f t="shared" si="9"/>
        <v>84642000000000</v>
      </c>
      <c r="AD23" s="165">
        <f t="shared" si="10"/>
        <v>19</v>
      </c>
    </row>
    <row r="24" spans="1:30" ht="12.75" customHeight="1">
      <c r="A24" s="19">
        <f t="shared" si="11"/>
        <v>19</v>
      </c>
      <c r="B24" s="299" t="s">
        <v>80</v>
      </c>
      <c r="C24" s="21">
        <f>IF(ISERROR(VLOOKUP($B24,'Vysledky (1)'!$B$5:$T$50,19,FALSE)),"",VLOOKUP($B24,'Vysledky (1)'!$B$5:$T$50,19,FALSE))</f>
        <v>23</v>
      </c>
      <c r="D24" s="21">
        <f>IF(ISERROR(VLOOKUP($B24,'Vysledky (2)'!$B$5:$T$50,19,FALSE)),"",VLOOKUP($B24,'Vysledky (2)'!$B$5:$T$50,19,FALSE))</f>
      </c>
      <c r="E24" s="21">
        <f>IF(ISERROR(VLOOKUP($B24,'Vysledky (3)'!$B$5:$T$50,19,FALSE)),"",VLOOKUP($B24,'Vysledky (3)'!$B$5:$T$50,19,FALSE))</f>
        <v>23</v>
      </c>
      <c r="F24" s="21">
        <f>IF(ISERROR(VLOOKUP($B24,'Vysledky (4)'!$B$5:$T$50,19,FALSE)),"",VLOOKUP($B24,'Vysledky (4)'!$B$5:$T$50,19,FALSE))</f>
        <v>30</v>
      </c>
      <c r="G24" s="21">
        <f>IF(ISERROR(VLOOKUP($B24,'Vysledky (5)'!$B$5:$T$50,19,FALSE)),"",VLOOKUP($B24,'Vysledky (5)'!$B$5:$T$50,19,FALSE))</f>
      </c>
      <c r="H24" s="21">
        <f>IF(ISERROR(VLOOKUP($B24,'Vysledky (6)'!$B$5:$T$50,19,FALSE)),"",VLOOKUP($B24,'Vysledky (6)'!$B$5:$T$50,19,FALSE))</f>
      </c>
      <c r="I24" s="21">
        <f>IF(ISERROR(VLOOKUP($B24,'Vysledky (7)'!$B$5:$T$50,19,FALSE)),"",VLOOKUP($B24,'Vysledky (7)'!$B$5:$T$50,19,FALSE))</f>
      </c>
      <c r="J24" s="21">
        <f>IF(ISERROR(VLOOKUP($B24,'Vysledky (8)'!$B$5:$T$50,19,FALSE)),"",VLOOKUP($B24,'Vysledky (8)'!$B$5:$T$50,19,FALSE))</f>
      </c>
      <c r="K24" s="21">
        <f>IF(ISERROR(VLOOKUP($B24,'Vysledky (9)'!$B$5:$T$50,19,FALSE)),"",VLOOKUP($B24,'Vysledky (9)'!$B$5:$T$50,19,FALSE))</f>
      </c>
      <c r="L24" s="21">
        <f>IF(ISERROR(VLOOKUP($B24,'Vysledky (10)'!$B$5:$T$50,19,FALSE)),"",VLOOKUP($B24,'Vysledky (10)'!$B$5:$T$50,19,FALSE))</f>
      </c>
      <c r="M24" s="22">
        <f>U24</f>
        <v>76</v>
      </c>
      <c r="N24" s="23"/>
      <c r="O24">
        <f t="shared" si="2"/>
        <v>76</v>
      </c>
      <c r="P24">
        <f t="shared" si="3"/>
        <v>3</v>
      </c>
      <c r="Q24" s="24">
        <f t="shared" si="4"/>
        <v>0</v>
      </c>
      <c r="R24" s="24">
        <f t="shared" si="5"/>
        <v>0</v>
      </c>
      <c r="S24" s="24">
        <f t="shared" si="5"/>
        <v>0</v>
      </c>
      <c r="T24" s="24">
        <f t="shared" si="5"/>
        <v>0</v>
      </c>
      <c r="U24">
        <f t="shared" si="6"/>
        <v>76</v>
      </c>
      <c r="V24">
        <f t="shared" si="7"/>
        <v>76000000000000</v>
      </c>
      <c r="W24" s="163">
        <f t="shared" si="12"/>
        <v>300000000000</v>
      </c>
      <c r="X24" s="163">
        <f t="shared" si="12"/>
        <v>2300000000</v>
      </c>
      <c r="Y24" s="163">
        <f t="shared" si="12"/>
        <v>23000000</v>
      </c>
      <c r="Z24" s="163">
        <f t="shared" si="12"/>
        <v>0</v>
      </c>
      <c r="AA24" s="163">
        <f t="shared" si="12"/>
        <v>0</v>
      </c>
      <c r="AB24" s="163">
        <f t="shared" si="12"/>
        <v>0</v>
      </c>
      <c r="AC24" s="164">
        <f t="shared" si="9"/>
        <v>76302323000000</v>
      </c>
      <c r="AD24" s="165">
        <f t="shared" si="10"/>
        <v>21</v>
      </c>
    </row>
    <row r="25" spans="1:30" ht="12.75" customHeight="1">
      <c r="A25" s="19">
        <f t="shared" si="11"/>
        <v>20</v>
      </c>
      <c r="B25" s="300" t="s">
        <v>86</v>
      </c>
      <c r="C25" s="366">
        <f>IF(ISERROR(VLOOKUP($B25,'Vysledky (1)'!$B$5:$T$50,19,FALSE)),"",VLOOKUP($B25,'Vysledky (1)'!$B$5:$T$50,19,FALSE))</f>
        <v>17</v>
      </c>
      <c r="D25" s="21">
        <f>IF(ISERROR(VLOOKUP($B25,'Vysledky (2)'!$B$5:$T$50,19,FALSE)),"",VLOOKUP($B25,'Vysledky (2)'!$B$5:$T$50,19,FALSE))</f>
        <v>18</v>
      </c>
      <c r="E25" s="21">
        <f>IF(ISERROR(VLOOKUP($B25,'Vysledky (3)'!$B$5:$T$50,19,FALSE)),"",VLOOKUP($B25,'Vysledky (3)'!$B$5:$T$50,19,FALSE))</f>
        <v>18</v>
      </c>
      <c r="F25" s="21">
        <f>IF(ISERROR(VLOOKUP($B25,'Vysledky (4)'!$B$5:$T$50,19,FALSE)),"",VLOOKUP($B25,'Vysledky (4)'!$B$5:$T$50,19,FALSE))</f>
        <v>36</v>
      </c>
      <c r="G25" s="21">
        <f>IF(ISERROR(VLOOKUP($B25,'Vysledky (5)'!$B$5:$T$50,19,FALSE)),"",VLOOKUP($B25,'Vysledky (5)'!$B$5:$T$50,19,FALSE))</f>
      </c>
      <c r="H25" s="21">
        <f>IF(ISERROR(VLOOKUP($B25,'Vysledky (6)'!$B$5:$T$50,19,FALSE)),"",VLOOKUP($B25,'Vysledky (6)'!$B$5:$T$50,19,FALSE))</f>
      </c>
      <c r="I25" s="21">
        <f>IF(ISERROR(VLOOKUP($B25,'Vysledky (7)'!$B$5:$T$50,19,FALSE)),"",VLOOKUP($B25,'Vysledky (7)'!$B$5:$T$50,19,FALSE))</f>
      </c>
      <c r="J25" s="21">
        <f>IF(ISERROR(VLOOKUP($B25,'Vysledky (8)'!$B$5:$T$50,19,FALSE)),"",VLOOKUP($B25,'Vysledky (8)'!$B$5:$T$50,19,FALSE))</f>
      </c>
      <c r="K25" s="21">
        <f>IF(ISERROR(VLOOKUP($B25,'Vysledky (9)'!$B$5:$T$50,19,FALSE)),"",VLOOKUP($B25,'Vysledky (9)'!$B$5:$T$50,19,FALSE))</f>
      </c>
      <c r="L25" s="21">
        <f>IF(ISERROR(VLOOKUP($B25,'Vysledky (10)'!$B$5:$T$50,19,FALSE)),"",VLOOKUP($B25,'Vysledky (10)'!$B$5:$T$50,19,FALSE))</f>
      </c>
      <c r="M25" s="22">
        <v>72</v>
      </c>
      <c r="N25" s="23"/>
      <c r="O25">
        <f t="shared" si="2"/>
        <v>89</v>
      </c>
      <c r="P25">
        <f t="shared" si="3"/>
        <v>4</v>
      </c>
      <c r="Q25" s="24">
        <f t="shared" si="4"/>
        <v>0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>
        <f t="shared" si="6"/>
        <v>89</v>
      </c>
      <c r="V25">
        <f t="shared" si="7"/>
        <v>89000000000000</v>
      </c>
      <c r="W25" s="163">
        <f t="shared" si="12"/>
        <v>360000000000</v>
      </c>
      <c r="X25" s="163">
        <f t="shared" si="12"/>
        <v>1800000000</v>
      </c>
      <c r="Y25" s="163">
        <f t="shared" si="12"/>
        <v>18000000</v>
      </c>
      <c r="Z25" s="163">
        <f t="shared" si="12"/>
        <v>170000</v>
      </c>
      <c r="AA25" s="163">
        <f t="shared" si="12"/>
        <v>0</v>
      </c>
      <c r="AB25" s="163">
        <f t="shared" si="12"/>
        <v>0</v>
      </c>
      <c r="AC25" s="164">
        <f t="shared" si="9"/>
        <v>89361818170000</v>
      </c>
      <c r="AD25" s="165">
        <f t="shared" si="10"/>
        <v>18</v>
      </c>
    </row>
    <row r="26" spans="1:30" ht="12.75" customHeight="1">
      <c r="A26" s="19">
        <f t="shared" si="11"/>
        <v>21</v>
      </c>
      <c r="B26" s="299" t="s">
        <v>89</v>
      </c>
      <c r="C26" s="366">
        <f>IF(ISERROR(VLOOKUP($B26,'Vysledky (1)'!$B$5:$T$50,19,FALSE)),"",VLOOKUP($B26,'Vysledky (1)'!$B$5:$T$50,19,FALSE))</f>
        <v>14</v>
      </c>
      <c r="D26" s="21">
        <f>IF(ISERROR(VLOOKUP($B26,'Vysledky (2)'!$B$5:$T$50,19,FALSE)),"",VLOOKUP($B26,'Vysledky (2)'!$B$5:$T$50,19,FALSE))</f>
        <v>16</v>
      </c>
      <c r="E26" s="21">
        <f>IF(ISERROR(VLOOKUP($B26,'Vysledky (3)'!$B$5:$T$50,19,FALSE)),"",VLOOKUP($B26,'Vysledky (3)'!$B$5:$T$50,19,FALSE))</f>
        <v>21</v>
      </c>
      <c r="F26" s="21">
        <f>IF(ISERROR(VLOOKUP($B26,'Vysledky (4)'!$B$5:$T$50,19,FALSE)),"",VLOOKUP($B26,'Vysledky (4)'!$B$5:$T$50,19,FALSE))</f>
        <v>28</v>
      </c>
      <c r="G26" s="21">
        <f>IF(ISERROR(VLOOKUP($B26,'Vysledky (5)'!$B$5:$T$50,19,FALSE)),"",VLOOKUP($B26,'Vysledky (5)'!$B$5:$T$50,19,FALSE))</f>
      </c>
      <c r="H26" s="21">
        <f>IF(ISERROR(VLOOKUP($B26,'Vysledky (6)'!$B$5:$T$50,19,FALSE)),"",VLOOKUP($B26,'Vysledky (6)'!$B$5:$T$50,19,FALSE))</f>
      </c>
      <c r="I26" s="21">
        <f>IF(ISERROR(VLOOKUP($B26,'Vysledky (7)'!$B$5:$T$50,19,FALSE)),"",VLOOKUP($B26,'Vysledky (7)'!$B$5:$T$50,19,FALSE))</f>
      </c>
      <c r="J26" s="21">
        <f>IF(ISERROR(VLOOKUP($B26,'Vysledky (8)'!$B$5:$T$50,19,FALSE)),"",VLOOKUP($B26,'Vysledky (8)'!$B$5:$T$50,19,FALSE))</f>
      </c>
      <c r="K26" s="21">
        <f>IF(ISERROR(VLOOKUP($B26,'Vysledky (9)'!$B$5:$T$50,19,FALSE)),"",VLOOKUP($B26,'Vysledky (9)'!$B$5:$T$50,19,FALSE))</f>
      </c>
      <c r="L26" s="21">
        <f>IF(ISERROR(VLOOKUP($B26,'Vysledky (10)'!$B$5:$T$50,19,FALSE)),"",VLOOKUP($B26,'Vysledky (10)'!$B$5:$T$50,19,FALSE))</f>
      </c>
      <c r="M26" s="22">
        <v>65</v>
      </c>
      <c r="N26" s="23"/>
      <c r="O26">
        <f t="shared" si="2"/>
        <v>79</v>
      </c>
      <c r="P26">
        <f t="shared" si="3"/>
        <v>4</v>
      </c>
      <c r="Q26" s="24">
        <f t="shared" si="4"/>
        <v>0</v>
      </c>
      <c r="R26" s="24">
        <f aca="true" t="shared" si="13" ref="R26:T45">IF($P26&gt;R$3,SMALL($C26:$L26,R$2),0)</f>
        <v>0</v>
      </c>
      <c r="S26" s="24">
        <f t="shared" si="13"/>
        <v>0</v>
      </c>
      <c r="T26" s="24">
        <f t="shared" si="13"/>
        <v>0</v>
      </c>
      <c r="U26">
        <f t="shared" si="6"/>
        <v>79</v>
      </c>
      <c r="V26">
        <f t="shared" si="7"/>
        <v>79000000000000</v>
      </c>
      <c r="W26" s="163">
        <f aca="true" t="shared" si="14" ref="W26:AB35">IF(ISERROR(LARGE($C26:$L26,W$5)),0,LARGE($C26:$L26,W$5))*W$4</f>
        <v>280000000000</v>
      </c>
      <c r="X26" s="163">
        <f t="shared" si="14"/>
        <v>2100000000</v>
      </c>
      <c r="Y26" s="163">
        <f t="shared" si="14"/>
        <v>16000000</v>
      </c>
      <c r="Z26" s="163">
        <f t="shared" si="14"/>
        <v>140000</v>
      </c>
      <c r="AA26" s="163">
        <f t="shared" si="14"/>
        <v>0</v>
      </c>
      <c r="AB26" s="163">
        <f t="shared" si="14"/>
        <v>0</v>
      </c>
      <c r="AC26" s="164">
        <f t="shared" si="9"/>
        <v>79282116140000</v>
      </c>
      <c r="AD26" s="165">
        <f t="shared" si="10"/>
        <v>20</v>
      </c>
    </row>
    <row r="27" spans="1:30" ht="12.75" customHeight="1">
      <c r="A27" s="19">
        <f t="shared" si="11"/>
        <v>22</v>
      </c>
      <c r="B27" s="298" t="s">
        <v>101</v>
      </c>
      <c r="C27" s="21">
        <f>IF(ISERROR(VLOOKUP($B27,'Vysledky (1)'!$B$5:$T$50,19,FALSE)),"",VLOOKUP($B27,'Vysledky (1)'!$B$5:$T$50,19,FALSE))</f>
      </c>
      <c r="D27" s="21">
        <f>IF(ISERROR(VLOOKUP($B27,'Vysledky (2)'!$B$5:$T$50,19,FALSE)),"",VLOOKUP($B27,'Vysledky (2)'!$B$5:$T$50,19,FALSE))</f>
      </c>
      <c r="E27" s="21">
        <f>IF(ISERROR(VLOOKUP($B27,'Vysledky (3)'!$B$5:$T$50,19,FALSE)),"",VLOOKUP($B27,'Vysledky (3)'!$B$5:$T$50,19,FALSE))</f>
      </c>
      <c r="F27" s="21">
        <f>IF(ISERROR(VLOOKUP($B27,'Vysledky (4)'!$B$5:$T$50,19,FALSE)),"",VLOOKUP($B27,'Vysledky (4)'!$B$5:$T$50,19,FALSE))</f>
        <v>60</v>
      </c>
      <c r="G27" s="21">
        <f>IF(ISERROR(VLOOKUP($B27,'Vysledky (5)'!$B$5:$T$50,19,FALSE)),"",VLOOKUP($B27,'Vysledky (5)'!$B$5:$T$50,19,FALSE))</f>
      </c>
      <c r="H27" s="21">
        <f>IF(ISERROR(VLOOKUP($B27,'Vysledky (6)'!$B$5:$T$50,19,FALSE)),"",VLOOKUP($B27,'Vysledky (6)'!$B$5:$T$50,19,FALSE))</f>
      </c>
      <c r="I27" s="21">
        <f>IF(ISERROR(VLOOKUP($B27,'Vysledky (7)'!$B$5:$T$50,19,FALSE)),"",VLOOKUP($B27,'Vysledky (7)'!$B$5:$T$50,19,FALSE))</f>
      </c>
      <c r="J27" s="21">
        <f>IF(ISERROR(VLOOKUP($B27,'Vysledky (8)'!$B$5:$T$50,19,FALSE)),"",VLOOKUP($B27,'Vysledky (8)'!$B$5:$T$50,19,FALSE))</f>
      </c>
      <c r="K27" s="21">
        <f>IF(ISERROR(VLOOKUP($B27,'Vysledky (9)'!$B$5:$T$50,19,FALSE)),"",VLOOKUP($B27,'Vysledky (9)'!$B$5:$T$50,19,FALSE))</f>
      </c>
      <c r="L27" s="21">
        <f>IF(ISERROR(VLOOKUP($B27,'Vysledky (10)'!$B$5:$T$50,19,FALSE)),"",VLOOKUP($B27,'Vysledky (10)'!$B$5:$T$50,19,FALSE))</f>
      </c>
      <c r="M27" s="22">
        <f aca="true" t="shared" si="15" ref="M27:M71">U27</f>
        <v>60</v>
      </c>
      <c r="N27" s="23"/>
      <c r="O27">
        <f t="shared" si="2"/>
        <v>60</v>
      </c>
      <c r="P27">
        <f t="shared" si="3"/>
        <v>1</v>
      </c>
      <c r="Q27" s="24">
        <f t="shared" si="4"/>
        <v>0</v>
      </c>
      <c r="R27" s="24">
        <f t="shared" si="13"/>
        <v>0</v>
      </c>
      <c r="S27" s="24">
        <f t="shared" si="13"/>
        <v>0</v>
      </c>
      <c r="T27" s="24">
        <f t="shared" si="13"/>
        <v>0</v>
      </c>
      <c r="U27">
        <f t="shared" si="6"/>
        <v>60</v>
      </c>
      <c r="V27">
        <f t="shared" si="7"/>
        <v>60000000000000</v>
      </c>
      <c r="W27" s="163">
        <f t="shared" si="14"/>
        <v>600000000000</v>
      </c>
      <c r="X27" s="163">
        <f t="shared" si="14"/>
        <v>0</v>
      </c>
      <c r="Y27" s="163">
        <f t="shared" si="14"/>
        <v>0</v>
      </c>
      <c r="Z27" s="163">
        <f t="shared" si="14"/>
        <v>0</v>
      </c>
      <c r="AA27" s="163">
        <f t="shared" si="14"/>
        <v>0</v>
      </c>
      <c r="AB27" s="163">
        <f t="shared" si="14"/>
        <v>0</v>
      </c>
      <c r="AC27" s="164">
        <f t="shared" si="9"/>
        <v>60600000000000</v>
      </c>
      <c r="AD27" s="165">
        <f t="shared" si="10"/>
        <v>22</v>
      </c>
    </row>
    <row r="28" spans="1:30" ht="12.75" customHeight="1">
      <c r="A28" s="19">
        <f t="shared" si="11"/>
        <v>23</v>
      </c>
      <c r="B28" s="299" t="s">
        <v>78</v>
      </c>
      <c r="C28" s="21">
        <f>IF(ISERROR(VLOOKUP($B28,'Vysledky (1)'!$B$5:$T$50,19,FALSE)),"",VLOOKUP($B28,'Vysledky (1)'!$B$5:$T$50,19,FALSE))</f>
        <v>26</v>
      </c>
      <c r="D28" s="21">
        <f>IF(ISERROR(VLOOKUP($B28,'Vysledky (2)'!$B$5:$T$50,19,FALSE)),"",VLOOKUP($B28,'Vysledky (2)'!$B$5:$T$50,19,FALSE))</f>
      </c>
      <c r="E28" s="21">
        <f>IF(ISERROR(VLOOKUP($B28,'Vysledky (3)'!$B$5:$T$50,19,FALSE)),"",VLOOKUP($B28,'Vysledky (3)'!$B$5:$T$50,19,FALSE))</f>
      </c>
      <c r="F28" s="21">
        <f>IF(ISERROR(VLOOKUP($B28,'Vysledky (4)'!$B$5:$T$50,19,FALSE)),"",VLOOKUP($B28,'Vysledky (4)'!$B$5:$T$50,19,FALSE))</f>
        <v>34</v>
      </c>
      <c r="G28" s="21">
        <f>IF(ISERROR(VLOOKUP($B28,'Vysledky (5)'!$B$5:$T$50,19,FALSE)),"",VLOOKUP($B28,'Vysledky (5)'!$B$5:$T$50,19,FALSE))</f>
      </c>
      <c r="H28" s="21">
        <f>IF(ISERROR(VLOOKUP($B28,'Vysledky (6)'!$B$5:$T$50,19,FALSE)),"",VLOOKUP($B28,'Vysledky (6)'!$B$5:$T$50,19,FALSE))</f>
      </c>
      <c r="I28" s="21">
        <f>IF(ISERROR(VLOOKUP($B28,'Vysledky (7)'!$B$5:$T$50,19,FALSE)),"",VLOOKUP($B28,'Vysledky (7)'!$B$5:$T$50,19,FALSE))</f>
      </c>
      <c r="J28" s="21">
        <f>IF(ISERROR(VLOOKUP($B28,'Vysledky (8)'!$B$5:$T$50,19,FALSE)),"",VLOOKUP($B28,'Vysledky (8)'!$B$5:$T$50,19,FALSE))</f>
      </c>
      <c r="K28" s="21">
        <f>IF(ISERROR(VLOOKUP($B28,'Vysledky (9)'!$B$5:$T$50,19,FALSE)),"",VLOOKUP($B28,'Vysledky (9)'!$B$5:$T$50,19,FALSE))</f>
      </c>
      <c r="L28" s="21">
        <f>IF(ISERROR(VLOOKUP($B28,'Vysledky (10)'!$B$5:$T$50,19,FALSE)),"",VLOOKUP($B28,'Vysledky (10)'!$B$5:$T$50,19,FALSE))</f>
      </c>
      <c r="M28" s="22">
        <f t="shared" si="15"/>
        <v>60</v>
      </c>
      <c r="N28" s="23"/>
      <c r="O28">
        <f t="shared" si="2"/>
        <v>60</v>
      </c>
      <c r="P28">
        <f t="shared" si="3"/>
        <v>2</v>
      </c>
      <c r="Q28" s="24">
        <f t="shared" si="4"/>
        <v>0</v>
      </c>
      <c r="R28" s="24">
        <f t="shared" si="13"/>
        <v>0</v>
      </c>
      <c r="S28" s="24">
        <f t="shared" si="13"/>
        <v>0</v>
      </c>
      <c r="T28" s="24">
        <f t="shared" si="13"/>
        <v>0</v>
      </c>
      <c r="U28">
        <f t="shared" si="6"/>
        <v>60</v>
      </c>
      <c r="V28">
        <f t="shared" si="7"/>
        <v>60000000000000</v>
      </c>
      <c r="W28" s="163">
        <f t="shared" si="14"/>
        <v>340000000000</v>
      </c>
      <c r="X28" s="163">
        <f t="shared" si="14"/>
        <v>2600000000</v>
      </c>
      <c r="Y28" s="163">
        <f t="shared" si="14"/>
        <v>0</v>
      </c>
      <c r="Z28" s="163">
        <f t="shared" si="14"/>
        <v>0</v>
      </c>
      <c r="AA28" s="163">
        <f t="shared" si="14"/>
        <v>0</v>
      </c>
      <c r="AB28" s="163">
        <f t="shared" si="14"/>
        <v>0</v>
      </c>
      <c r="AC28" s="164">
        <f t="shared" si="9"/>
        <v>60342600000000</v>
      </c>
      <c r="AD28" s="165">
        <f t="shared" si="10"/>
        <v>23</v>
      </c>
    </row>
    <row r="29" spans="1:30" ht="12.75" customHeight="1">
      <c r="A29" s="19">
        <f t="shared" si="11"/>
        <v>24</v>
      </c>
      <c r="B29" s="300" t="s">
        <v>85</v>
      </c>
      <c r="C29" s="21">
        <f>IF(ISERROR(VLOOKUP($B29,'Vysledky (1)'!$B$5:$T$50,19,FALSE)),"",VLOOKUP($B29,'Vysledky (1)'!$B$5:$T$50,19,FALSE))</f>
        <v>18</v>
      </c>
      <c r="D29" s="21">
        <f>IF(ISERROR(VLOOKUP($B29,'Vysledky (2)'!$B$5:$T$50,19,FALSE)),"",VLOOKUP($B29,'Vysledky (2)'!$B$5:$T$50,19,FALSE))</f>
        <v>26</v>
      </c>
      <c r="E29" s="21">
        <f>IF(ISERROR(VLOOKUP($B29,'Vysledky (3)'!$B$5:$T$50,19,FALSE)),"",VLOOKUP($B29,'Vysledky (3)'!$B$5:$T$50,19,FALSE))</f>
      </c>
      <c r="F29" s="21">
        <f>IF(ISERROR(VLOOKUP($B29,'Vysledky (4)'!$B$5:$T$50,19,FALSE)),"",VLOOKUP($B29,'Vysledky (4)'!$B$5:$T$50,19,FALSE))</f>
      </c>
      <c r="G29" s="21">
        <f>IF(ISERROR(VLOOKUP($B29,'Vysledky (5)'!$B$5:$T$50,19,FALSE)),"",VLOOKUP($B29,'Vysledky (5)'!$B$5:$T$50,19,FALSE))</f>
      </c>
      <c r="H29" s="21">
        <f>IF(ISERROR(VLOOKUP($B29,'Vysledky (6)'!$B$5:$T$50,19,FALSE)),"",VLOOKUP($B29,'Vysledky (6)'!$B$5:$T$50,19,FALSE))</f>
      </c>
      <c r="I29" s="21">
        <f>IF(ISERROR(VLOOKUP($B29,'Vysledky (7)'!$B$5:$T$50,19,FALSE)),"",VLOOKUP($B29,'Vysledky (7)'!$B$5:$T$50,19,FALSE))</f>
      </c>
      <c r="J29" s="21">
        <f>IF(ISERROR(VLOOKUP($B29,'Vysledky (8)'!$B$5:$T$50,19,FALSE)),"",VLOOKUP($B29,'Vysledky (8)'!$B$5:$T$50,19,FALSE))</f>
      </c>
      <c r="K29" s="21">
        <f>IF(ISERROR(VLOOKUP($B29,'Vysledky (9)'!$B$5:$T$50,19,FALSE)),"",VLOOKUP($B29,'Vysledky (9)'!$B$5:$T$50,19,FALSE))</f>
      </c>
      <c r="L29" s="21">
        <f>IF(ISERROR(VLOOKUP($B29,'Vysledky (10)'!$B$5:$T$50,19,FALSE)),"",VLOOKUP($B29,'Vysledky (10)'!$B$5:$T$50,19,FALSE))</f>
      </c>
      <c r="M29" s="22">
        <f t="shared" si="15"/>
        <v>44</v>
      </c>
      <c r="N29" s="23"/>
      <c r="O29">
        <f t="shared" si="2"/>
        <v>44</v>
      </c>
      <c r="P29">
        <f t="shared" si="3"/>
        <v>2</v>
      </c>
      <c r="Q29" s="24">
        <f t="shared" si="4"/>
        <v>0</v>
      </c>
      <c r="R29" s="24">
        <f t="shared" si="13"/>
        <v>0</v>
      </c>
      <c r="S29" s="24">
        <f t="shared" si="13"/>
        <v>0</v>
      </c>
      <c r="T29" s="24">
        <f t="shared" si="13"/>
        <v>0</v>
      </c>
      <c r="U29">
        <f t="shared" si="6"/>
        <v>44</v>
      </c>
      <c r="V29">
        <f t="shared" si="7"/>
        <v>44000000000000</v>
      </c>
      <c r="W29" s="163">
        <f t="shared" si="14"/>
        <v>260000000000</v>
      </c>
      <c r="X29" s="163">
        <f t="shared" si="14"/>
        <v>1800000000</v>
      </c>
      <c r="Y29" s="163">
        <f t="shared" si="14"/>
        <v>0</v>
      </c>
      <c r="Z29" s="163">
        <f t="shared" si="14"/>
        <v>0</v>
      </c>
      <c r="AA29" s="163">
        <f t="shared" si="14"/>
        <v>0</v>
      </c>
      <c r="AB29" s="163">
        <f t="shared" si="14"/>
        <v>0</v>
      </c>
      <c r="AC29" s="164">
        <f t="shared" si="9"/>
        <v>44261800000000</v>
      </c>
      <c r="AD29" s="165">
        <f t="shared" si="10"/>
        <v>24</v>
      </c>
    </row>
    <row r="30" spans="1:30" ht="12.75" customHeight="1">
      <c r="A30" s="19">
        <f t="shared" si="11"/>
        <v>25</v>
      </c>
      <c r="B30" s="299" t="s">
        <v>88</v>
      </c>
      <c r="C30" s="21">
        <f>IF(ISERROR(VLOOKUP($B30,'Vysledky (1)'!$B$5:$T$50,19,FALSE)),"",VLOOKUP($B30,'Vysledky (1)'!$B$5:$T$50,19,FALSE))</f>
        <v>15</v>
      </c>
      <c r="D30" s="21">
        <f>IF(ISERROR(VLOOKUP($B30,'Vysledky (2)'!$B$5:$T$50,19,FALSE)),"",VLOOKUP($B30,'Vysledky (2)'!$B$5:$T$50,19,FALSE))</f>
      </c>
      <c r="E30" s="21">
        <f>IF(ISERROR(VLOOKUP($B30,'Vysledky (3)'!$B$5:$T$50,19,FALSE)),"",VLOOKUP($B30,'Vysledky (3)'!$B$5:$T$50,19,FALSE))</f>
        <v>19</v>
      </c>
      <c r="F30" s="21">
        <f>IF(ISERROR(VLOOKUP($B30,'Vysledky (4)'!$B$5:$T$50,19,FALSE)),"",VLOOKUP($B30,'Vysledky (4)'!$B$5:$T$50,19,FALSE))</f>
      </c>
      <c r="G30" s="21">
        <f>IF(ISERROR(VLOOKUP($B30,'Vysledky (5)'!$B$5:$T$50,19,FALSE)),"",VLOOKUP($B30,'Vysledky (5)'!$B$5:$T$50,19,FALSE))</f>
      </c>
      <c r="H30" s="21">
        <f>IF(ISERROR(VLOOKUP($B30,'Vysledky (6)'!$B$5:$T$50,19,FALSE)),"",VLOOKUP($B30,'Vysledky (6)'!$B$5:$T$50,19,FALSE))</f>
      </c>
      <c r="I30" s="21">
        <f>IF(ISERROR(VLOOKUP($B30,'Vysledky (7)'!$B$5:$T$50,19,FALSE)),"",VLOOKUP($B30,'Vysledky (7)'!$B$5:$T$50,19,FALSE))</f>
      </c>
      <c r="J30" s="21">
        <f>IF(ISERROR(VLOOKUP($B30,'Vysledky (8)'!$B$5:$T$50,19,FALSE)),"",VLOOKUP($B30,'Vysledky (8)'!$B$5:$T$50,19,FALSE))</f>
      </c>
      <c r="K30" s="21">
        <f>IF(ISERROR(VLOOKUP($B30,'Vysledky (9)'!$B$5:$T$50,19,FALSE)),"",VLOOKUP($B30,'Vysledky (9)'!$B$5:$T$50,19,FALSE))</f>
      </c>
      <c r="L30" s="21">
        <f>IF(ISERROR(VLOOKUP($B30,'Vysledky (10)'!$B$5:$T$50,19,FALSE)),"",VLOOKUP($B30,'Vysledky (10)'!$B$5:$T$50,19,FALSE))</f>
      </c>
      <c r="M30" s="22">
        <f t="shared" si="15"/>
        <v>34</v>
      </c>
      <c r="N30" s="23"/>
      <c r="O30">
        <f t="shared" si="2"/>
        <v>34</v>
      </c>
      <c r="P30">
        <f t="shared" si="3"/>
        <v>2</v>
      </c>
      <c r="Q30" s="24">
        <f t="shared" si="4"/>
        <v>0</v>
      </c>
      <c r="R30" s="24">
        <f t="shared" si="13"/>
        <v>0</v>
      </c>
      <c r="S30" s="24">
        <f t="shared" si="13"/>
        <v>0</v>
      </c>
      <c r="T30" s="24">
        <f t="shared" si="13"/>
        <v>0</v>
      </c>
      <c r="U30">
        <f t="shared" si="6"/>
        <v>34</v>
      </c>
      <c r="V30">
        <f t="shared" si="7"/>
        <v>34000000000000</v>
      </c>
      <c r="W30" s="163">
        <f t="shared" si="14"/>
        <v>190000000000</v>
      </c>
      <c r="X30" s="163">
        <f t="shared" si="14"/>
        <v>1500000000</v>
      </c>
      <c r="Y30" s="163">
        <f t="shared" si="14"/>
        <v>0</v>
      </c>
      <c r="Z30" s="163">
        <f t="shared" si="14"/>
        <v>0</v>
      </c>
      <c r="AA30" s="163">
        <f t="shared" si="14"/>
        <v>0</v>
      </c>
      <c r="AB30" s="163">
        <f t="shared" si="14"/>
        <v>0</v>
      </c>
      <c r="AC30" s="164">
        <f t="shared" si="9"/>
        <v>34191500000000</v>
      </c>
      <c r="AD30" s="165">
        <f t="shared" si="10"/>
        <v>25</v>
      </c>
    </row>
    <row r="31" spans="1:30" ht="12.75" customHeight="1">
      <c r="A31" s="19">
        <f t="shared" si="11"/>
        <v>26</v>
      </c>
      <c r="B31" s="301" t="s">
        <v>97</v>
      </c>
      <c r="C31" s="21">
        <f>IF(ISERROR(VLOOKUP($B31,'Vysledky (1)'!$B$5:$T$50,19,FALSE)),"",VLOOKUP($B31,'Vysledky (1)'!$B$5:$T$50,19,FALSE))</f>
      </c>
      <c r="D31" s="21">
        <f>IF(ISERROR(VLOOKUP($B31,'Vysledky (2)'!$B$5:$T$50,19,FALSE)),"",VLOOKUP($B31,'Vysledky (2)'!$B$5:$T$50,19,FALSE))</f>
      </c>
      <c r="E31" s="21">
        <f>IF(ISERROR(VLOOKUP($B31,'Vysledky (3)'!$B$5:$T$50,19,FALSE)),"",VLOOKUP($B31,'Vysledky (3)'!$B$5:$T$50,19,FALSE))</f>
        <v>22</v>
      </c>
      <c r="F31" s="21">
        <f>IF(ISERROR(VLOOKUP($B31,'Vysledky (4)'!$B$5:$T$50,19,FALSE)),"",VLOOKUP($B31,'Vysledky (4)'!$B$5:$T$50,19,FALSE))</f>
      </c>
      <c r="G31" s="21">
        <f>IF(ISERROR(VLOOKUP($B31,'Vysledky (5)'!$B$5:$T$50,19,FALSE)),"",VLOOKUP($B31,'Vysledky (5)'!$B$5:$T$50,19,FALSE))</f>
      </c>
      <c r="H31" s="21">
        <f>IF(ISERROR(VLOOKUP($B31,'Vysledky (6)'!$B$5:$T$50,19,FALSE)),"",VLOOKUP($B31,'Vysledky (6)'!$B$5:$T$50,19,FALSE))</f>
      </c>
      <c r="I31" s="21">
        <f>IF(ISERROR(VLOOKUP($B31,'Vysledky (7)'!$B$5:$T$50,19,FALSE)),"",VLOOKUP($B31,'Vysledky (7)'!$B$5:$T$50,19,FALSE))</f>
      </c>
      <c r="J31" s="21">
        <f>IF(ISERROR(VLOOKUP($B31,'Vysledky (8)'!$B$5:$T$50,19,FALSE)),"",VLOOKUP($B31,'Vysledky (8)'!$B$5:$T$50,19,FALSE))</f>
      </c>
      <c r="K31" s="21">
        <f>IF(ISERROR(VLOOKUP($B31,'Vysledky (9)'!$B$5:$T$50,19,FALSE)),"",VLOOKUP($B31,'Vysledky (9)'!$B$5:$T$50,19,FALSE))</f>
      </c>
      <c r="L31" s="21">
        <f>IF(ISERROR(VLOOKUP($B31,'Vysledky (10)'!$B$5:$T$50,19,FALSE)),"",VLOOKUP($B31,'Vysledky (10)'!$B$5:$T$50,19,FALSE))</f>
      </c>
      <c r="M31" s="22">
        <f t="shared" si="15"/>
        <v>22</v>
      </c>
      <c r="N31" s="23"/>
      <c r="O31">
        <f t="shared" si="2"/>
        <v>22</v>
      </c>
      <c r="P31">
        <f t="shared" si="3"/>
        <v>1</v>
      </c>
      <c r="Q31" s="24">
        <f t="shared" si="4"/>
        <v>0</v>
      </c>
      <c r="R31" s="24">
        <f t="shared" si="13"/>
        <v>0</v>
      </c>
      <c r="S31" s="24">
        <f t="shared" si="13"/>
        <v>0</v>
      </c>
      <c r="T31" s="24">
        <f t="shared" si="13"/>
        <v>0</v>
      </c>
      <c r="U31">
        <f t="shared" si="6"/>
        <v>22</v>
      </c>
      <c r="V31">
        <f t="shared" si="7"/>
        <v>22000000000000</v>
      </c>
      <c r="W31" s="163">
        <f t="shared" si="14"/>
        <v>220000000000</v>
      </c>
      <c r="X31" s="163">
        <f t="shared" si="14"/>
        <v>0</v>
      </c>
      <c r="Y31" s="163">
        <f t="shared" si="14"/>
        <v>0</v>
      </c>
      <c r="Z31" s="163">
        <f t="shared" si="14"/>
        <v>0</v>
      </c>
      <c r="AA31" s="163">
        <f t="shared" si="14"/>
        <v>0</v>
      </c>
      <c r="AB31" s="163">
        <f t="shared" si="14"/>
        <v>0</v>
      </c>
      <c r="AC31" s="164">
        <f t="shared" si="9"/>
        <v>22220000000000</v>
      </c>
      <c r="AD31" s="165">
        <f t="shared" si="10"/>
        <v>26</v>
      </c>
    </row>
    <row r="32" spans="1:30" ht="12.75" customHeight="1">
      <c r="A32" s="19">
        <f t="shared" si="11"/>
        <v>27</v>
      </c>
      <c r="B32" s="299" t="s">
        <v>82</v>
      </c>
      <c r="C32" s="21">
        <f>IF(ISERROR(VLOOKUP($B32,'Vysledky (1)'!$B$5:$T$50,19,FALSE)),"",VLOOKUP($B32,'Vysledky (1)'!$B$5:$T$50,19,FALSE))</f>
        <v>21</v>
      </c>
      <c r="D32" s="21">
        <f>IF(ISERROR(VLOOKUP($B32,'Vysledky (2)'!$B$5:$T$50,19,FALSE)),"",VLOOKUP($B32,'Vysledky (2)'!$B$5:$T$50,19,FALSE))</f>
      </c>
      <c r="E32" s="21">
        <f>IF(ISERROR(VLOOKUP($B32,'Vysledky (3)'!$B$5:$T$50,19,FALSE)),"",VLOOKUP($B32,'Vysledky (3)'!$B$5:$T$50,19,FALSE))</f>
      </c>
      <c r="F32" s="21">
        <f>IF(ISERROR(VLOOKUP($B32,'Vysledky (4)'!$B$5:$T$50,19,FALSE)),"",VLOOKUP($B32,'Vysledky (4)'!$B$5:$T$50,19,FALSE))</f>
      </c>
      <c r="G32" s="21">
        <f>IF(ISERROR(VLOOKUP($B32,'Vysledky (5)'!$B$5:$T$50,19,FALSE)),"",VLOOKUP($B32,'Vysledky (5)'!$B$5:$T$50,19,FALSE))</f>
      </c>
      <c r="H32" s="21">
        <f>IF(ISERROR(VLOOKUP($B32,'Vysledky (6)'!$B$5:$T$50,19,FALSE)),"",VLOOKUP($B32,'Vysledky (6)'!$B$5:$T$50,19,FALSE))</f>
      </c>
      <c r="I32" s="21">
        <f>IF(ISERROR(VLOOKUP($B32,'Vysledky (7)'!$B$5:$T$50,19,FALSE)),"",VLOOKUP($B32,'Vysledky (7)'!$B$5:$T$50,19,FALSE))</f>
      </c>
      <c r="J32" s="21">
        <f>IF(ISERROR(VLOOKUP($B32,'Vysledky (8)'!$B$5:$T$50,19,FALSE)),"",VLOOKUP($B32,'Vysledky (8)'!$B$5:$T$50,19,FALSE))</f>
      </c>
      <c r="K32" s="21">
        <f>IF(ISERROR(VLOOKUP($B32,'Vysledky (9)'!$B$5:$T$50,19,FALSE)),"",VLOOKUP($B32,'Vysledky (9)'!$B$5:$T$50,19,FALSE))</f>
      </c>
      <c r="L32" s="21">
        <f>IF(ISERROR(VLOOKUP($B32,'Vysledky (10)'!$B$5:$T$50,19,FALSE)),"",VLOOKUP($B32,'Vysledky (10)'!$B$5:$T$50,19,FALSE))</f>
      </c>
      <c r="M32" s="22">
        <f t="shared" si="15"/>
        <v>21</v>
      </c>
      <c r="N32" s="23"/>
      <c r="O32">
        <f t="shared" si="2"/>
        <v>21</v>
      </c>
      <c r="P32">
        <f t="shared" si="3"/>
        <v>1</v>
      </c>
      <c r="Q32" s="24">
        <f t="shared" si="4"/>
        <v>0</v>
      </c>
      <c r="R32" s="24">
        <f t="shared" si="13"/>
        <v>0</v>
      </c>
      <c r="S32" s="24">
        <f t="shared" si="13"/>
        <v>0</v>
      </c>
      <c r="T32" s="24">
        <f t="shared" si="13"/>
        <v>0</v>
      </c>
      <c r="U32">
        <f t="shared" si="6"/>
        <v>21</v>
      </c>
      <c r="V32">
        <f t="shared" si="7"/>
        <v>21000000000000</v>
      </c>
      <c r="W32" s="163">
        <f t="shared" si="14"/>
        <v>210000000000</v>
      </c>
      <c r="X32" s="163">
        <f t="shared" si="14"/>
        <v>0</v>
      </c>
      <c r="Y32" s="163">
        <f t="shared" si="14"/>
        <v>0</v>
      </c>
      <c r="Z32" s="163">
        <f t="shared" si="14"/>
        <v>0</v>
      </c>
      <c r="AA32" s="163">
        <f t="shared" si="14"/>
        <v>0</v>
      </c>
      <c r="AB32" s="163">
        <f t="shared" si="14"/>
        <v>0</v>
      </c>
      <c r="AC32" s="164">
        <f t="shared" si="9"/>
        <v>21210000000000</v>
      </c>
      <c r="AD32" s="165">
        <f t="shared" si="10"/>
        <v>27</v>
      </c>
    </row>
    <row r="33" spans="1:30" ht="12.75" customHeight="1">
      <c r="A33" s="19">
        <f t="shared" si="11"/>
        <v>28</v>
      </c>
      <c r="B33" s="301" t="s">
        <v>95</v>
      </c>
      <c r="C33" s="21">
        <f>IF(ISERROR(VLOOKUP($B33,'Vysledky (1)'!$B$5:$T$50,19,FALSE)),"",VLOOKUP($B33,'Vysledky (1)'!$B$5:$T$50,19,FALSE))</f>
      </c>
      <c r="D33" s="21">
        <f>IF(ISERROR(VLOOKUP($B33,'Vysledky (2)'!$B$5:$T$50,19,FALSE)),"",VLOOKUP($B33,'Vysledky (2)'!$B$5:$T$50,19,FALSE))</f>
        <v>15</v>
      </c>
      <c r="E33" s="21">
        <f>IF(ISERROR(VLOOKUP($B33,'Vysledky (3)'!$B$5:$T$50,19,FALSE)),"",VLOOKUP($B33,'Vysledky (3)'!$B$5:$T$50,19,FALSE))</f>
      </c>
      <c r="F33" s="21">
        <f>IF(ISERROR(VLOOKUP($B33,'Vysledky (4)'!$B$5:$T$50,19,FALSE)),"",VLOOKUP($B33,'Vysledky (4)'!$B$5:$T$50,19,FALSE))</f>
      </c>
      <c r="G33" s="21">
        <f>IF(ISERROR(VLOOKUP($B33,'Vysledky (5)'!$B$5:$T$50,19,FALSE)),"",VLOOKUP($B33,'Vysledky (5)'!$B$5:$T$50,19,FALSE))</f>
      </c>
      <c r="H33" s="21">
        <f>IF(ISERROR(VLOOKUP($B33,'Vysledky (6)'!$B$5:$T$50,19,FALSE)),"",VLOOKUP($B33,'Vysledky (6)'!$B$5:$T$50,19,FALSE))</f>
      </c>
      <c r="I33" s="21">
        <f>IF(ISERROR(VLOOKUP($B33,'Vysledky (7)'!$B$5:$T$50,19,FALSE)),"",VLOOKUP($B33,'Vysledky (7)'!$B$5:$T$50,19,FALSE))</f>
      </c>
      <c r="J33" s="21">
        <f>IF(ISERROR(VLOOKUP($B33,'Vysledky (8)'!$B$5:$T$50,19,FALSE)),"",VLOOKUP($B33,'Vysledky (8)'!$B$5:$T$50,19,FALSE))</f>
      </c>
      <c r="K33" s="21">
        <f>IF(ISERROR(VLOOKUP($B33,'Vysledky (9)'!$B$5:$T$50,19,FALSE)),"",VLOOKUP($B33,'Vysledky (9)'!$B$5:$T$50,19,FALSE))</f>
      </c>
      <c r="L33" s="21">
        <f>IF(ISERROR(VLOOKUP($B33,'Vysledky (10)'!$B$5:$T$50,19,FALSE)),"",VLOOKUP($B33,'Vysledky (10)'!$B$5:$T$50,19,FALSE))</f>
      </c>
      <c r="M33" s="22">
        <f t="shared" si="15"/>
        <v>15</v>
      </c>
      <c r="N33" s="23"/>
      <c r="O33">
        <f t="shared" si="2"/>
        <v>15</v>
      </c>
      <c r="P33">
        <f t="shared" si="3"/>
        <v>1</v>
      </c>
      <c r="Q33" s="24">
        <f t="shared" si="4"/>
        <v>0</v>
      </c>
      <c r="R33" s="24">
        <f t="shared" si="13"/>
        <v>0</v>
      </c>
      <c r="S33" s="24">
        <f t="shared" si="13"/>
        <v>0</v>
      </c>
      <c r="T33" s="24">
        <f t="shared" si="13"/>
        <v>0</v>
      </c>
      <c r="U33">
        <f t="shared" si="6"/>
        <v>15</v>
      </c>
      <c r="V33">
        <f t="shared" si="7"/>
        <v>15000000000000</v>
      </c>
      <c r="W33" s="163">
        <f t="shared" si="14"/>
        <v>150000000000</v>
      </c>
      <c r="X33" s="163">
        <f t="shared" si="14"/>
        <v>0</v>
      </c>
      <c r="Y33" s="163">
        <f t="shared" si="14"/>
        <v>0</v>
      </c>
      <c r="Z33" s="163">
        <f t="shared" si="14"/>
        <v>0</v>
      </c>
      <c r="AA33" s="163">
        <f t="shared" si="14"/>
        <v>0</v>
      </c>
      <c r="AB33" s="163">
        <f t="shared" si="14"/>
        <v>0</v>
      </c>
      <c r="AC33" s="164">
        <f t="shared" si="9"/>
        <v>15150000000000</v>
      </c>
      <c r="AD33" s="165">
        <f t="shared" si="10"/>
        <v>28</v>
      </c>
    </row>
    <row r="34" spans="1:30" ht="12.75" customHeight="1">
      <c r="A34" s="19">
        <f t="shared" si="11"/>
        <v>29</v>
      </c>
      <c r="B34" s="298" t="s">
        <v>96</v>
      </c>
      <c r="C34" s="21">
        <f>IF(ISERROR(VLOOKUP($B34,'Vysledky (1)'!$B$5:$T$50,19,FALSE)),"",VLOOKUP($B34,'Vysledky (1)'!$B$5:$T$50,19,FALSE))</f>
      </c>
      <c r="D34" s="21">
        <f>IF(ISERROR(VLOOKUP($B34,'Vysledky (2)'!$B$5:$T$50,19,FALSE)),"",VLOOKUP($B34,'Vysledky (2)'!$B$5:$T$50,19,FALSE))</f>
        <v>14</v>
      </c>
      <c r="E34" s="21">
        <f>IF(ISERROR(VLOOKUP($B34,'Vysledky (3)'!$B$5:$T$50,19,FALSE)),"",VLOOKUP($B34,'Vysledky (3)'!$B$5:$T$50,19,FALSE))</f>
      </c>
      <c r="F34" s="21">
        <f>IF(ISERROR(VLOOKUP($B34,'Vysledky (4)'!$B$5:$T$50,19,FALSE)),"",VLOOKUP($B34,'Vysledky (4)'!$B$5:$T$50,19,FALSE))</f>
      </c>
      <c r="G34" s="21">
        <f>IF(ISERROR(VLOOKUP($B34,'Vysledky (5)'!$B$5:$T$50,19,FALSE)),"",VLOOKUP($B34,'Vysledky (5)'!$B$5:$T$50,19,FALSE))</f>
      </c>
      <c r="H34" s="21">
        <f>IF(ISERROR(VLOOKUP($B34,'Vysledky (6)'!$B$5:$T$50,19,FALSE)),"",VLOOKUP($B34,'Vysledky (6)'!$B$5:$T$50,19,FALSE))</f>
      </c>
      <c r="I34" s="21">
        <f>IF(ISERROR(VLOOKUP($B34,'Vysledky (7)'!$B$5:$T$50,19,FALSE)),"",VLOOKUP($B34,'Vysledky (7)'!$B$5:$T$50,19,FALSE))</f>
      </c>
      <c r="J34" s="21">
        <f>IF(ISERROR(VLOOKUP($B34,'Vysledky (8)'!$B$5:$T$50,19,FALSE)),"",VLOOKUP($B34,'Vysledky (8)'!$B$5:$T$50,19,FALSE))</f>
      </c>
      <c r="K34" s="21">
        <f>IF(ISERROR(VLOOKUP($B34,'Vysledky (9)'!$B$5:$T$50,19,FALSE)),"",VLOOKUP($B34,'Vysledky (9)'!$B$5:$T$50,19,FALSE))</f>
      </c>
      <c r="L34" s="21">
        <f>IF(ISERROR(VLOOKUP($B34,'Vysledky (10)'!$B$5:$T$50,19,FALSE)),"",VLOOKUP($B34,'Vysledky (10)'!$B$5:$T$50,19,FALSE))</f>
      </c>
      <c r="M34" s="22">
        <f t="shared" si="15"/>
        <v>14</v>
      </c>
      <c r="N34" s="23"/>
      <c r="O34">
        <f t="shared" si="2"/>
        <v>14</v>
      </c>
      <c r="P34">
        <f t="shared" si="3"/>
        <v>1</v>
      </c>
      <c r="Q34" s="24">
        <f t="shared" si="4"/>
        <v>0</v>
      </c>
      <c r="R34" s="24">
        <f t="shared" si="13"/>
        <v>0</v>
      </c>
      <c r="S34" s="24">
        <f t="shared" si="13"/>
        <v>0</v>
      </c>
      <c r="T34" s="24">
        <f t="shared" si="13"/>
        <v>0</v>
      </c>
      <c r="U34">
        <f t="shared" si="6"/>
        <v>14</v>
      </c>
      <c r="V34">
        <f t="shared" si="7"/>
        <v>14000000000000</v>
      </c>
      <c r="W34" s="163">
        <f t="shared" si="14"/>
        <v>140000000000</v>
      </c>
      <c r="X34" s="163">
        <f t="shared" si="14"/>
        <v>0</v>
      </c>
      <c r="Y34" s="163">
        <f t="shared" si="14"/>
        <v>0</v>
      </c>
      <c r="Z34" s="163">
        <f t="shared" si="14"/>
        <v>0</v>
      </c>
      <c r="AA34" s="163">
        <f t="shared" si="14"/>
        <v>0</v>
      </c>
      <c r="AB34" s="163">
        <f t="shared" si="14"/>
        <v>0</v>
      </c>
      <c r="AC34" s="164">
        <f t="shared" si="9"/>
        <v>14140000000000</v>
      </c>
      <c r="AD34" s="165">
        <f t="shared" si="10"/>
        <v>29</v>
      </c>
    </row>
    <row r="35" spans="1:30" ht="12.75" customHeight="1">
      <c r="A35" s="19">
        <f t="shared" si="11"/>
        <v>30</v>
      </c>
      <c r="B35" s="301"/>
      <c r="C35" s="21">
        <f>IF(ISERROR(VLOOKUP($B35,'Vysledky (1)'!$B$5:$T$50,19,FALSE)),"",VLOOKUP($B35,'Vysledky (1)'!$B$5:$T$50,19,FALSE))</f>
      </c>
      <c r="D35" s="21">
        <f>IF(ISERROR(VLOOKUP($B35,'Vysledky (2)'!$B$5:$T$50,19,FALSE)),"",VLOOKUP($B35,'Vysledky (2)'!$B$5:$T$50,19,FALSE))</f>
      </c>
      <c r="E35" s="21">
        <f>IF(ISERROR(VLOOKUP($B35,'Vysledky (3)'!$B$5:$T$50,19,FALSE)),"",VLOOKUP($B35,'Vysledky (3)'!$B$5:$T$50,19,FALSE))</f>
      </c>
      <c r="F35" s="21">
        <f>IF(ISERROR(VLOOKUP($B35,'Vysledky (4)'!$B$5:$T$50,19,FALSE)),"",VLOOKUP($B35,'Vysledky (4)'!$B$5:$T$50,19,FALSE))</f>
      </c>
      <c r="G35" s="21">
        <f>IF(ISERROR(VLOOKUP($B35,'Vysledky (5)'!$B$5:$T$50,19,FALSE)),"",VLOOKUP($B35,'Vysledky (5)'!$B$5:$T$50,19,FALSE))</f>
      </c>
      <c r="H35" s="21">
        <f>IF(ISERROR(VLOOKUP($B35,'Vysledky (6)'!$B$5:$T$50,19,FALSE)),"",VLOOKUP($B35,'Vysledky (6)'!$B$5:$T$50,19,FALSE))</f>
      </c>
      <c r="I35" s="21">
        <f>IF(ISERROR(VLOOKUP($B35,'Vysledky (7)'!$B$5:$T$50,19,FALSE)),"",VLOOKUP($B35,'Vysledky (7)'!$B$5:$T$50,19,FALSE))</f>
      </c>
      <c r="J35" s="21">
        <f>IF(ISERROR(VLOOKUP($B35,'Vysledky (8)'!$B$5:$T$50,19,FALSE)),"",VLOOKUP($B35,'Vysledky (8)'!$B$5:$T$50,19,FALSE))</f>
      </c>
      <c r="K35" s="21">
        <f>IF(ISERROR(VLOOKUP($B35,'Vysledky (9)'!$B$5:$T$50,19,FALSE)),"",VLOOKUP($B35,'Vysledky (9)'!$B$5:$T$50,19,FALSE))</f>
      </c>
      <c r="L35" s="21">
        <f>IF(ISERROR(VLOOKUP($B35,'Vysledky (10)'!$B$5:$T$50,19,FALSE)),"",VLOOKUP($B35,'Vysledky (10)'!$B$5:$T$50,19,FALSE))</f>
      </c>
      <c r="M35" s="22">
        <f t="shared" si="15"/>
        <v>0</v>
      </c>
      <c r="N35" s="23"/>
      <c r="O35">
        <f t="shared" si="2"/>
        <v>0</v>
      </c>
      <c r="P35">
        <f t="shared" si="3"/>
        <v>0</v>
      </c>
      <c r="Q35" s="24">
        <f t="shared" si="4"/>
        <v>0</v>
      </c>
      <c r="R35" s="24">
        <f t="shared" si="13"/>
        <v>0</v>
      </c>
      <c r="S35" s="24">
        <f t="shared" si="13"/>
        <v>0</v>
      </c>
      <c r="T35" s="24">
        <f t="shared" si="13"/>
        <v>0</v>
      </c>
      <c r="U35">
        <f t="shared" si="6"/>
        <v>0</v>
      </c>
      <c r="V35">
        <f t="shared" si="7"/>
        <v>0</v>
      </c>
      <c r="W35" s="163">
        <f t="shared" si="14"/>
        <v>0</v>
      </c>
      <c r="X35" s="163">
        <f t="shared" si="14"/>
        <v>0</v>
      </c>
      <c r="Y35" s="163">
        <f t="shared" si="14"/>
        <v>0</v>
      </c>
      <c r="Z35" s="163">
        <f t="shared" si="14"/>
        <v>0</v>
      </c>
      <c r="AA35" s="163">
        <f t="shared" si="14"/>
        <v>0</v>
      </c>
      <c r="AB35" s="163">
        <f t="shared" si="14"/>
        <v>0</v>
      </c>
      <c r="AC35" s="164">
        <f t="shared" si="9"/>
        <v>0</v>
      </c>
      <c r="AD35" s="165">
        <f t="shared" si="10"/>
        <v>30</v>
      </c>
    </row>
    <row r="36" spans="1:30" ht="12.75" customHeight="1">
      <c r="A36" s="19">
        <f t="shared" si="11"/>
        <v>31</v>
      </c>
      <c r="B36" s="301"/>
      <c r="C36" s="21">
        <f>IF(ISERROR(VLOOKUP($B36,'Vysledky (1)'!$B$5:$T$50,19,FALSE)),"",VLOOKUP($B36,'Vysledky (1)'!$B$5:$T$50,19,FALSE))</f>
      </c>
      <c r="D36" s="21">
        <f>IF(ISERROR(VLOOKUP($B36,'Vysledky (2)'!$B$5:$T$50,19,FALSE)),"",VLOOKUP($B36,'Vysledky (2)'!$B$5:$T$50,19,FALSE))</f>
      </c>
      <c r="E36" s="21">
        <f>IF(ISERROR(VLOOKUP($B36,'Vysledky (3)'!$B$5:$T$50,19,FALSE)),"",VLOOKUP($B36,'Vysledky (3)'!$B$5:$T$50,19,FALSE))</f>
      </c>
      <c r="F36" s="21">
        <f>IF(ISERROR(VLOOKUP($B36,'Vysledky (4)'!$B$5:$T$50,19,FALSE)),"",VLOOKUP($B36,'Vysledky (4)'!$B$5:$T$50,19,FALSE))</f>
      </c>
      <c r="G36" s="21">
        <f>IF(ISERROR(VLOOKUP($B36,'Vysledky (5)'!$B$5:$T$50,19,FALSE)),"",VLOOKUP($B36,'Vysledky (5)'!$B$5:$T$50,19,FALSE))</f>
      </c>
      <c r="H36" s="21">
        <f>IF(ISERROR(VLOOKUP($B36,'Vysledky (6)'!$B$5:$T$50,19,FALSE)),"",VLOOKUP($B36,'Vysledky (6)'!$B$5:$T$50,19,FALSE))</f>
      </c>
      <c r="I36" s="21">
        <f>IF(ISERROR(VLOOKUP($B36,'Vysledky (7)'!$B$5:$T$50,19,FALSE)),"",VLOOKUP($B36,'Vysledky (7)'!$B$5:$T$50,19,FALSE))</f>
      </c>
      <c r="J36" s="21">
        <f>IF(ISERROR(VLOOKUP($B36,'Vysledky (8)'!$B$5:$T$50,19,FALSE)),"",VLOOKUP($B36,'Vysledky (8)'!$B$5:$T$50,19,FALSE))</f>
      </c>
      <c r="K36" s="21">
        <f>IF(ISERROR(VLOOKUP($B36,'Vysledky (9)'!$B$5:$T$50,19,FALSE)),"",VLOOKUP($B36,'Vysledky (9)'!$B$5:$T$50,19,FALSE))</f>
      </c>
      <c r="L36" s="21">
        <f>IF(ISERROR(VLOOKUP($B36,'Vysledky (10)'!$B$5:$T$50,19,FALSE)),"",VLOOKUP($B36,'Vysledky (10)'!$B$5:$T$50,19,FALSE))</f>
      </c>
      <c r="M36" s="22">
        <f t="shared" si="15"/>
        <v>0</v>
      </c>
      <c r="N36" s="23"/>
      <c r="O36">
        <f t="shared" si="2"/>
        <v>0</v>
      </c>
      <c r="P36">
        <f t="shared" si="3"/>
        <v>0</v>
      </c>
      <c r="Q36" s="24">
        <f t="shared" si="4"/>
        <v>0</v>
      </c>
      <c r="R36" s="24">
        <f t="shared" si="13"/>
        <v>0</v>
      </c>
      <c r="S36" s="24">
        <f t="shared" si="13"/>
        <v>0</v>
      </c>
      <c r="T36" s="24">
        <f t="shared" si="13"/>
        <v>0</v>
      </c>
      <c r="U36">
        <f t="shared" si="6"/>
        <v>0</v>
      </c>
      <c r="V36">
        <f t="shared" si="7"/>
        <v>0</v>
      </c>
      <c r="W36" s="163">
        <f aca="true" t="shared" si="16" ref="W36:AB45">IF(ISERROR(LARGE($C36:$L36,W$5)),0,LARGE($C36:$L36,W$5))*W$4</f>
        <v>0</v>
      </c>
      <c r="X36" s="163">
        <f t="shared" si="16"/>
        <v>0</v>
      </c>
      <c r="Y36" s="163">
        <f t="shared" si="16"/>
        <v>0</v>
      </c>
      <c r="Z36" s="163">
        <f t="shared" si="16"/>
        <v>0</v>
      </c>
      <c r="AA36" s="163">
        <f t="shared" si="16"/>
        <v>0</v>
      </c>
      <c r="AB36" s="163">
        <f t="shared" si="16"/>
        <v>0</v>
      </c>
      <c r="AC36" s="164">
        <f t="shared" si="9"/>
        <v>0</v>
      </c>
      <c r="AD36" s="165">
        <f t="shared" si="10"/>
        <v>30</v>
      </c>
    </row>
    <row r="37" spans="1:30" ht="12.75" customHeight="1">
      <c r="A37" s="19">
        <f t="shared" si="11"/>
        <v>32</v>
      </c>
      <c r="B37" s="298"/>
      <c r="C37" s="21">
        <f>IF(ISERROR(VLOOKUP($B37,'Vysledky (1)'!$B$5:$T$50,19,FALSE)),"",VLOOKUP($B37,'Vysledky (1)'!$B$5:$T$50,19,FALSE))</f>
      </c>
      <c r="D37" s="21">
        <f>IF(ISERROR(VLOOKUP($B37,'Vysledky (2)'!$B$5:$T$50,19,FALSE)),"",VLOOKUP($B37,'Vysledky (2)'!$B$5:$T$50,19,FALSE))</f>
      </c>
      <c r="E37" s="21">
        <f>IF(ISERROR(VLOOKUP($B37,'Vysledky (3)'!$B$5:$T$50,19,FALSE)),"",VLOOKUP($B37,'Vysledky (3)'!$B$5:$T$50,19,FALSE))</f>
      </c>
      <c r="F37" s="21">
        <f>IF(ISERROR(VLOOKUP($B37,'Vysledky (4)'!$B$5:$T$50,19,FALSE)),"",VLOOKUP($B37,'Vysledky (4)'!$B$5:$T$50,19,FALSE))</f>
      </c>
      <c r="G37" s="21">
        <f>IF(ISERROR(VLOOKUP($B37,'Vysledky (5)'!$B$5:$T$50,19,FALSE)),"",VLOOKUP($B37,'Vysledky (5)'!$B$5:$T$50,19,FALSE))</f>
      </c>
      <c r="H37" s="21">
        <f>IF(ISERROR(VLOOKUP($B37,'Vysledky (6)'!$B$5:$T$50,19,FALSE)),"",VLOOKUP($B37,'Vysledky (6)'!$B$5:$T$50,19,FALSE))</f>
      </c>
      <c r="I37" s="21">
        <f>IF(ISERROR(VLOOKUP($B37,'Vysledky (7)'!$B$5:$T$50,19,FALSE)),"",VLOOKUP($B37,'Vysledky (7)'!$B$5:$T$50,19,FALSE))</f>
      </c>
      <c r="J37" s="21">
        <f>IF(ISERROR(VLOOKUP($B37,'Vysledky (8)'!$B$5:$T$50,19,FALSE)),"",VLOOKUP($B37,'Vysledky (8)'!$B$5:$T$50,19,FALSE))</f>
      </c>
      <c r="K37" s="21">
        <f>IF(ISERROR(VLOOKUP($B37,'Vysledky (9)'!$B$5:$T$50,19,FALSE)),"",VLOOKUP($B37,'Vysledky (9)'!$B$5:$T$50,19,FALSE))</f>
      </c>
      <c r="L37" s="21">
        <f>IF(ISERROR(VLOOKUP($B37,'Vysledky (10)'!$B$5:$T$50,19,FALSE)),"",VLOOKUP($B37,'Vysledky (10)'!$B$5:$T$50,19,FALSE))</f>
      </c>
      <c r="M37" s="22">
        <f t="shared" si="15"/>
        <v>0</v>
      </c>
      <c r="N37" s="23"/>
      <c r="O37">
        <f t="shared" si="2"/>
        <v>0</v>
      </c>
      <c r="P37">
        <f t="shared" si="3"/>
        <v>0</v>
      </c>
      <c r="Q37" s="24">
        <f t="shared" si="4"/>
        <v>0</v>
      </c>
      <c r="R37" s="24">
        <f t="shared" si="13"/>
        <v>0</v>
      </c>
      <c r="S37" s="24">
        <f t="shared" si="13"/>
        <v>0</v>
      </c>
      <c r="T37" s="24">
        <f t="shared" si="13"/>
        <v>0</v>
      </c>
      <c r="U37">
        <f t="shared" si="6"/>
        <v>0</v>
      </c>
      <c r="V37">
        <f t="shared" si="7"/>
        <v>0</v>
      </c>
      <c r="W37" s="163">
        <f t="shared" si="16"/>
        <v>0</v>
      </c>
      <c r="X37" s="163">
        <f t="shared" si="16"/>
        <v>0</v>
      </c>
      <c r="Y37" s="163">
        <f t="shared" si="16"/>
        <v>0</v>
      </c>
      <c r="Z37" s="163">
        <f t="shared" si="16"/>
        <v>0</v>
      </c>
      <c r="AA37" s="163">
        <f t="shared" si="16"/>
        <v>0</v>
      </c>
      <c r="AB37" s="163">
        <f t="shared" si="16"/>
        <v>0</v>
      </c>
      <c r="AC37" s="164">
        <f t="shared" si="9"/>
        <v>0</v>
      </c>
      <c r="AD37" s="165">
        <f t="shared" si="10"/>
        <v>30</v>
      </c>
    </row>
    <row r="38" spans="1:30" ht="12.75" customHeight="1">
      <c r="A38" s="19">
        <f t="shared" si="11"/>
        <v>33</v>
      </c>
      <c r="B38" s="298"/>
      <c r="C38" s="21">
        <f>IF(ISERROR(VLOOKUP($B38,'Vysledky (1)'!$B$5:$T$50,19,FALSE)),"",VLOOKUP($B38,'Vysledky (1)'!$B$5:$T$50,19,FALSE))</f>
      </c>
      <c r="D38" s="21">
        <f>IF(ISERROR(VLOOKUP($B38,'Vysledky (2)'!$B$5:$T$50,19,FALSE)),"",VLOOKUP($B38,'Vysledky (2)'!$B$5:$T$50,19,FALSE))</f>
      </c>
      <c r="E38" s="21">
        <f>IF(ISERROR(VLOOKUP($B38,'Vysledky (3)'!$B$5:$T$50,19,FALSE)),"",VLOOKUP($B38,'Vysledky (3)'!$B$5:$T$50,19,FALSE))</f>
      </c>
      <c r="F38" s="21">
        <f>IF(ISERROR(VLOOKUP($B38,'Vysledky (4)'!$B$5:$T$50,19,FALSE)),"",VLOOKUP($B38,'Vysledky (4)'!$B$5:$T$50,19,FALSE))</f>
      </c>
      <c r="G38" s="21">
        <f>IF(ISERROR(VLOOKUP($B38,'Vysledky (5)'!$B$5:$T$50,19,FALSE)),"",VLOOKUP($B38,'Vysledky (5)'!$B$5:$T$50,19,FALSE))</f>
      </c>
      <c r="H38" s="21">
        <f>IF(ISERROR(VLOOKUP($B38,'Vysledky (6)'!$B$5:$T$50,19,FALSE)),"",VLOOKUP($B38,'Vysledky (6)'!$B$5:$T$50,19,FALSE))</f>
      </c>
      <c r="I38" s="21">
        <f>IF(ISERROR(VLOOKUP($B38,'Vysledky (7)'!$B$5:$T$50,19,FALSE)),"",VLOOKUP($B38,'Vysledky (7)'!$B$5:$T$50,19,FALSE))</f>
      </c>
      <c r="J38" s="21">
        <f>IF(ISERROR(VLOOKUP($B38,'Vysledky (8)'!$B$5:$T$50,19,FALSE)),"",VLOOKUP($B38,'Vysledky (8)'!$B$5:$T$50,19,FALSE))</f>
      </c>
      <c r="K38" s="21">
        <f>IF(ISERROR(VLOOKUP($B38,'Vysledky (9)'!$B$5:$T$50,19,FALSE)),"",VLOOKUP($B38,'Vysledky (9)'!$B$5:$T$50,19,FALSE))</f>
      </c>
      <c r="L38" s="21">
        <f>IF(ISERROR(VLOOKUP($B38,'Vysledky (10)'!$B$5:$T$50,19,FALSE)),"",VLOOKUP($B38,'Vysledky (10)'!$B$5:$T$50,19,FALSE))</f>
      </c>
      <c r="M38" s="22">
        <f t="shared" si="15"/>
        <v>0</v>
      </c>
      <c r="N38" s="23"/>
      <c r="O38">
        <f aca="true" t="shared" si="17" ref="O38:O71">SUM(C38:L38)</f>
        <v>0</v>
      </c>
      <c r="P38">
        <f aca="true" t="shared" si="18" ref="P38:P71">COUNT(C38:L38)</f>
        <v>0</v>
      </c>
      <c r="Q38" s="24">
        <f aca="true" t="shared" si="19" ref="Q38:Q71">IF($P38&gt;Q$3,MIN($C38:$L38),0)</f>
        <v>0</v>
      </c>
      <c r="R38" s="24">
        <f t="shared" si="13"/>
        <v>0</v>
      </c>
      <c r="S38" s="24">
        <f t="shared" si="13"/>
        <v>0</v>
      </c>
      <c r="T38" s="24">
        <f t="shared" si="13"/>
        <v>0</v>
      </c>
      <c r="U38">
        <f aca="true" t="shared" si="20" ref="U38:U69">O38-SUM(Q38:T38)</f>
        <v>0</v>
      </c>
      <c r="V38">
        <f aca="true" t="shared" si="21" ref="V38:V69">U38*V$4</f>
        <v>0</v>
      </c>
      <c r="W38" s="163">
        <f t="shared" si="16"/>
        <v>0</v>
      </c>
      <c r="X38" s="163">
        <f t="shared" si="16"/>
        <v>0</v>
      </c>
      <c r="Y38" s="163">
        <f t="shared" si="16"/>
        <v>0</v>
      </c>
      <c r="Z38" s="163">
        <f t="shared" si="16"/>
        <v>0</v>
      </c>
      <c r="AA38" s="163">
        <f t="shared" si="16"/>
        <v>0</v>
      </c>
      <c r="AB38" s="163">
        <f t="shared" si="16"/>
        <v>0</v>
      </c>
      <c r="AC38" s="164">
        <f aca="true" t="shared" si="22" ref="AC38:AC69">SUM(V38:AB38)</f>
        <v>0</v>
      </c>
      <c r="AD38" s="165">
        <f aca="true" t="shared" si="23" ref="AD38:AD69">RANK(AC38,AC$6:AC$53)</f>
        <v>30</v>
      </c>
    </row>
    <row r="39" spans="1:30" ht="12.75" customHeight="1">
      <c r="A39" s="19">
        <f aca="true" t="shared" si="24" ref="A39:A71">A38+1</f>
        <v>34</v>
      </c>
      <c r="B39" s="298"/>
      <c r="C39" s="21">
        <f>IF(ISERROR(VLOOKUP($B39,'Vysledky (1)'!$B$5:$T$50,19,FALSE)),"",VLOOKUP($B39,'Vysledky (1)'!$B$5:$T$50,19,FALSE))</f>
      </c>
      <c r="D39" s="21">
        <f>IF(ISERROR(VLOOKUP($B39,'Vysledky (2)'!$B$5:$T$50,19,FALSE)),"",VLOOKUP($B39,'Vysledky (2)'!$B$5:$T$50,19,FALSE))</f>
      </c>
      <c r="E39" s="21">
        <f>IF(ISERROR(VLOOKUP($B39,'Vysledky (3)'!$B$5:$T$50,19,FALSE)),"",VLOOKUP($B39,'Vysledky (3)'!$B$5:$T$50,19,FALSE))</f>
      </c>
      <c r="F39" s="21">
        <f>IF(ISERROR(VLOOKUP($B39,'Vysledky (4)'!$B$5:$T$50,19,FALSE)),"",VLOOKUP($B39,'Vysledky (4)'!$B$5:$T$50,19,FALSE))</f>
      </c>
      <c r="G39" s="21">
        <f>IF(ISERROR(VLOOKUP($B39,'Vysledky (5)'!$B$5:$T$50,19,FALSE)),"",VLOOKUP($B39,'Vysledky (5)'!$B$5:$T$50,19,FALSE))</f>
      </c>
      <c r="H39" s="21">
        <f>IF(ISERROR(VLOOKUP($B39,'Vysledky (6)'!$B$5:$T$50,19,FALSE)),"",VLOOKUP($B39,'Vysledky (6)'!$B$5:$T$50,19,FALSE))</f>
      </c>
      <c r="I39" s="21">
        <f>IF(ISERROR(VLOOKUP($B39,'Vysledky (7)'!$B$5:$T$50,19,FALSE)),"",VLOOKUP($B39,'Vysledky (7)'!$B$5:$T$50,19,FALSE))</f>
      </c>
      <c r="J39" s="21">
        <f>IF(ISERROR(VLOOKUP($B39,'Vysledky (8)'!$B$5:$T$50,19,FALSE)),"",VLOOKUP($B39,'Vysledky (8)'!$B$5:$T$50,19,FALSE))</f>
      </c>
      <c r="K39" s="21">
        <f>IF(ISERROR(VLOOKUP($B39,'Vysledky (9)'!$B$5:$T$50,19,FALSE)),"",VLOOKUP($B39,'Vysledky (9)'!$B$5:$T$50,19,FALSE))</f>
      </c>
      <c r="L39" s="21">
        <f>IF(ISERROR(VLOOKUP($B39,'Vysledky (10)'!$B$5:$T$50,19,FALSE)),"",VLOOKUP($B39,'Vysledky (10)'!$B$5:$T$50,19,FALSE))</f>
      </c>
      <c r="M39" s="22">
        <f t="shared" si="15"/>
        <v>0</v>
      </c>
      <c r="N39" s="23"/>
      <c r="O39">
        <f t="shared" si="17"/>
        <v>0</v>
      </c>
      <c r="P39">
        <f t="shared" si="18"/>
        <v>0</v>
      </c>
      <c r="Q39" s="24">
        <f t="shared" si="19"/>
        <v>0</v>
      </c>
      <c r="R39" s="24">
        <f t="shared" si="13"/>
        <v>0</v>
      </c>
      <c r="S39" s="24">
        <f t="shared" si="13"/>
        <v>0</v>
      </c>
      <c r="T39" s="24">
        <f t="shared" si="13"/>
        <v>0</v>
      </c>
      <c r="U39">
        <f t="shared" si="20"/>
        <v>0</v>
      </c>
      <c r="V39">
        <f t="shared" si="21"/>
        <v>0</v>
      </c>
      <c r="W39" s="163">
        <f t="shared" si="16"/>
        <v>0</v>
      </c>
      <c r="X39" s="163">
        <f t="shared" si="16"/>
        <v>0</v>
      </c>
      <c r="Y39" s="163">
        <f t="shared" si="16"/>
        <v>0</v>
      </c>
      <c r="Z39" s="163">
        <f t="shared" si="16"/>
        <v>0</v>
      </c>
      <c r="AA39" s="163">
        <f t="shared" si="16"/>
        <v>0</v>
      </c>
      <c r="AB39" s="163">
        <f t="shared" si="16"/>
        <v>0</v>
      </c>
      <c r="AC39" s="164">
        <f t="shared" si="22"/>
        <v>0</v>
      </c>
      <c r="AD39" s="165">
        <f t="shared" si="23"/>
        <v>30</v>
      </c>
    </row>
    <row r="40" spans="1:30" ht="12.75" customHeight="1">
      <c r="A40" s="19">
        <f t="shared" si="24"/>
        <v>35</v>
      </c>
      <c r="B40" s="298"/>
      <c r="C40" s="21">
        <f>IF(ISERROR(VLOOKUP($B40,'Vysledky (1)'!$B$5:$T$50,19,FALSE)),"",VLOOKUP($B40,'Vysledky (1)'!$B$5:$T$50,19,FALSE))</f>
      </c>
      <c r="D40" s="21">
        <f>IF(ISERROR(VLOOKUP($B40,'Vysledky (2)'!$B$5:$T$50,19,FALSE)),"",VLOOKUP($B40,'Vysledky (2)'!$B$5:$T$50,19,FALSE))</f>
      </c>
      <c r="E40" s="21">
        <f>IF(ISERROR(VLOOKUP($B40,'Vysledky (3)'!$B$5:$T$50,19,FALSE)),"",VLOOKUP($B40,'Vysledky (3)'!$B$5:$T$50,19,FALSE))</f>
      </c>
      <c r="F40" s="21">
        <f>IF(ISERROR(VLOOKUP($B40,'Vysledky (4)'!$B$5:$T$50,19,FALSE)),"",VLOOKUP($B40,'Vysledky (4)'!$B$5:$T$50,19,FALSE))</f>
      </c>
      <c r="G40" s="21">
        <f>IF(ISERROR(VLOOKUP($B40,'Vysledky (5)'!$B$5:$T$50,19,FALSE)),"",VLOOKUP($B40,'Vysledky (5)'!$B$5:$T$50,19,FALSE))</f>
      </c>
      <c r="H40" s="21">
        <f>IF(ISERROR(VLOOKUP($B40,'Vysledky (6)'!$B$5:$T$50,19,FALSE)),"",VLOOKUP($B40,'Vysledky (6)'!$B$5:$T$50,19,FALSE))</f>
      </c>
      <c r="I40" s="21">
        <f>IF(ISERROR(VLOOKUP($B40,'Vysledky (7)'!$B$5:$T$50,19,FALSE)),"",VLOOKUP($B40,'Vysledky (7)'!$B$5:$T$50,19,FALSE))</f>
      </c>
      <c r="J40" s="21">
        <f>IF(ISERROR(VLOOKUP($B40,'Vysledky (8)'!$B$5:$T$50,19,FALSE)),"",VLOOKUP($B40,'Vysledky (8)'!$B$5:$T$50,19,FALSE))</f>
      </c>
      <c r="K40" s="21">
        <f>IF(ISERROR(VLOOKUP($B40,'Vysledky (9)'!$B$5:$T$50,19,FALSE)),"",VLOOKUP($B40,'Vysledky (9)'!$B$5:$T$50,19,FALSE))</f>
      </c>
      <c r="L40" s="21">
        <f>IF(ISERROR(VLOOKUP($B40,'Vysledky (10)'!$B$5:$T$50,19,FALSE)),"",VLOOKUP($B40,'Vysledky (10)'!$B$5:$T$50,19,FALSE))</f>
      </c>
      <c r="M40" s="22">
        <f t="shared" si="15"/>
        <v>0</v>
      </c>
      <c r="N40" s="23"/>
      <c r="O40">
        <f t="shared" si="17"/>
        <v>0</v>
      </c>
      <c r="P40">
        <f t="shared" si="18"/>
        <v>0</v>
      </c>
      <c r="Q40" s="24">
        <f t="shared" si="19"/>
        <v>0</v>
      </c>
      <c r="R40" s="24">
        <f t="shared" si="13"/>
        <v>0</v>
      </c>
      <c r="S40" s="24">
        <f t="shared" si="13"/>
        <v>0</v>
      </c>
      <c r="T40" s="24">
        <f t="shared" si="13"/>
        <v>0</v>
      </c>
      <c r="U40">
        <f t="shared" si="20"/>
        <v>0</v>
      </c>
      <c r="V40">
        <f t="shared" si="21"/>
        <v>0</v>
      </c>
      <c r="W40" s="163">
        <f t="shared" si="16"/>
        <v>0</v>
      </c>
      <c r="X40" s="163">
        <f t="shared" si="16"/>
        <v>0</v>
      </c>
      <c r="Y40" s="163">
        <f t="shared" si="16"/>
        <v>0</v>
      </c>
      <c r="Z40" s="163">
        <f t="shared" si="16"/>
        <v>0</v>
      </c>
      <c r="AA40" s="163">
        <f t="shared" si="16"/>
        <v>0</v>
      </c>
      <c r="AB40" s="163">
        <f t="shared" si="16"/>
        <v>0</v>
      </c>
      <c r="AC40" s="164">
        <f t="shared" si="22"/>
        <v>0</v>
      </c>
      <c r="AD40" s="165">
        <f t="shared" si="23"/>
        <v>30</v>
      </c>
    </row>
    <row r="41" spans="1:30" ht="12.75" customHeight="1">
      <c r="A41" s="19">
        <f t="shared" si="24"/>
        <v>36</v>
      </c>
      <c r="B41" s="302"/>
      <c r="C41" s="21">
        <f>IF(ISERROR(VLOOKUP($B41,'Vysledky (1)'!$B$5:$T$50,19,FALSE)),"",VLOOKUP($B41,'Vysledky (1)'!$B$5:$T$50,19,FALSE))</f>
      </c>
      <c r="D41" s="21">
        <f>IF(ISERROR(VLOOKUP($B41,'Vysledky (2)'!$B$5:$T$50,19,FALSE)),"",VLOOKUP($B41,'Vysledky (2)'!$B$5:$T$50,19,FALSE))</f>
      </c>
      <c r="E41" s="21">
        <f>IF(ISERROR(VLOOKUP($B41,'Vysledky (3)'!$B$5:$T$50,19,FALSE)),"",VLOOKUP($B41,'Vysledky (3)'!$B$5:$T$50,19,FALSE))</f>
      </c>
      <c r="F41" s="21">
        <f>IF(ISERROR(VLOOKUP($B41,'Vysledky (4)'!$B$5:$T$50,19,FALSE)),"",VLOOKUP($B41,'Vysledky (4)'!$B$5:$T$50,19,FALSE))</f>
      </c>
      <c r="G41" s="21">
        <f>IF(ISERROR(VLOOKUP($B41,'Vysledky (5)'!$B$5:$T$50,19,FALSE)),"",VLOOKUP($B41,'Vysledky (5)'!$B$5:$T$50,19,FALSE))</f>
      </c>
      <c r="H41" s="21">
        <f>IF(ISERROR(VLOOKUP($B41,'Vysledky (6)'!$B$5:$T$50,19,FALSE)),"",VLOOKUP($B41,'Vysledky (6)'!$B$5:$T$50,19,FALSE))</f>
      </c>
      <c r="I41" s="21">
        <f>IF(ISERROR(VLOOKUP($B41,'Vysledky (7)'!$B$5:$T$50,19,FALSE)),"",VLOOKUP($B41,'Vysledky (7)'!$B$5:$T$50,19,FALSE))</f>
      </c>
      <c r="J41" s="21">
        <f>IF(ISERROR(VLOOKUP($B41,'Vysledky (8)'!$B$5:$T$50,19,FALSE)),"",VLOOKUP($B41,'Vysledky (8)'!$B$5:$T$50,19,FALSE))</f>
      </c>
      <c r="K41" s="21">
        <f>IF(ISERROR(VLOOKUP($B41,'Vysledky (9)'!$B$5:$T$50,19,FALSE)),"",VLOOKUP($B41,'Vysledky (9)'!$B$5:$T$50,19,FALSE))</f>
      </c>
      <c r="L41" s="21">
        <f>IF(ISERROR(VLOOKUP($B41,'Vysledky (10)'!$B$5:$T$50,19,FALSE)),"",VLOOKUP($B41,'Vysledky (10)'!$B$5:$T$50,19,FALSE))</f>
      </c>
      <c r="M41" s="22">
        <f t="shared" si="15"/>
        <v>0</v>
      </c>
      <c r="N41" s="23"/>
      <c r="O41">
        <f t="shared" si="17"/>
        <v>0</v>
      </c>
      <c r="P41">
        <f t="shared" si="18"/>
        <v>0</v>
      </c>
      <c r="Q41" s="24">
        <f t="shared" si="19"/>
        <v>0</v>
      </c>
      <c r="R41" s="24">
        <f t="shared" si="13"/>
        <v>0</v>
      </c>
      <c r="S41" s="24">
        <f t="shared" si="13"/>
        <v>0</v>
      </c>
      <c r="T41" s="24">
        <f t="shared" si="13"/>
        <v>0</v>
      </c>
      <c r="U41">
        <f t="shared" si="20"/>
        <v>0</v>
      </c>
      <c r="V41">
        <f t="shared" si="21"/>
        <v>0</v>
      </c>
      <c r="W41" s="163">
        <f t="shared" si="16"/>
        <v>0</v>
      </c>
      <c r="X41" s="163">
        <f t="shared" si="16"/>
        <v>0</v>
      </c>
      <c r="Y41" s="163">
        <f t="shared" si="16"/>
        <v>0</v>
      </c>
      <c r="Z41" s="163">
        <f t="shared" si="16"/>
        <v>0</v>
      </c>
      <c r="AA41" s="163">
        <f t="shared" si="16"/>
        <v>0</v>
      </c>
      <c r="AB41" s="163">
        <f t="shared" si="16"/>
        <v>0</v>
      </c>
      <c r="AC41" s="164">
        <f t="shared" si="22"/>
        <v>0</v>
      </c>
      <c r="AD41" s="165">
        <f t="shared" si="23"/>
        <v>30</v>
      </c>
    </row>
    <row r="42" spans="1:30" ht="12.75" customHeight="1">
      <c r="A42" s="19">
        <f t="shared" si="24"/>
        <v>37</v>
      </c>
      <c r="B42" s="302"/>
      <c r="C42" s="21">
        <f>IF(ISERROR(VLOOKUP($B42,'Vysledky (1)'!$B$5:$T$50,19,FALSE)),"",VLOOKUP($B42,'Vysledky (1)'!$B$5:$T$50,19,FALSE))</f>
      </c>
      <c r="D42" s="21">
        <f>IF(ISERROR(VLOOKUP($B42,'Vysledky (2)'!$B$5:$T$50,19,FALSE)),"",VLOOKUP($B42,'Vysledky (2)'!$B$5:$T$50,19,FALSE))</f>
      </c>
      <c r="E42" s="21">
        <f>IF(ISERROR(VLOOKUP($B42,'Vysledky (3)'!$B$5:$T$50,19,FALSE)),"",VLOOKUP($B42,'Vysledky (3)'!$B$5:$T$50,19,FALSE))</f>
      </c>
      <c r="F42" s="21">
        <f>IF(ISERROR(VLOOKUP($B42,'Vysledky (4)'!$B$5:$T$50,19,FALSE)),"",VLOOKUP($B42,'Vysledky (4)'!$B$5:$T$50,19,FALSE))</f>
      </c>
      <c r="G42" s="21">
        <f>IF(ISERROR(VLOOKUP($B42,'Vysledky (5)'!$B$5:$T$50,19,FALSE)),"",VLOOKUP($B42,'Vysledky (5)'!$B$5:$T$50,19,FALSE))</f>
      </c>
      <c r="H42" s="21">
        <f>IF(ISERROR(VLOOKUP($B42,'Vysledky (6)'!$B$5:$T$50,19,FALSE)),"",VLOOKUP($B42,'Vysledky (6)'!$B$5:$T$50,19,FALSE))</f>
      </c>
      <c r="I42" s="21">
        <f>IF(ISERROR(VLOOKUP($B42,'Vysledky (7)'!$B$5:$T$50,19,FALSE)),"",VLOOKUP($B42,'Vysledky (7)'!$B$5:$T$50,19,FALSE))</f>
      </c>
      <c r="J42" s="21">
        <f>IF(ISERROR(VLOOKUP($B42,'Vysledky (8)'!$B$5:$T$50,19,FALSE)),"",VLOOKUP($B42,'Vysledky (8)'!$B$5:$T$50,19,FALSE))</f>
      </c>
      <c r="K42" s="21">
        <f>IF(ISERROR(VLOOKUP($B42,'Vysledky (9)'!$B$5:$T$50,19,FALSE)),"",VLOOKUP($B42,'Vysledky (9)'!$B$5:$T$50,19,FALSE))</f>
      </c>
      <c r="L42" s="21">
        <f>IF(ISERROR(VLOOKUP($B42,'Vysledky (10)'!$B$5:$T$50,19,FALSE)),"",VLOOKUP($B42,'Vysledky (10)'!$B$5:$T$50,19,FALSE))</f>
      </c>
      <c r="M42" s="22">
        <f t="shared" si="15"/>
        <v>0</v>
      </c>
      <c r="N42" s="23"/>
      <c r="O42">
        <f t="shared" si="17"/>
        <v>0</v>
      </c>
      <c r="P42">
        <f t="shared" si="18"/>
        <v>0</v>
      </c>
      <c r="Q42" s="24">
        <f t="shared" si="19"/>
        <v>0</v>
      </c>
      <c r="R42" s="24">
        <f t="shared" si="13"/>
        <v>0</v>
      </c>
      <c r="S42" s="24">
        <f t="shared" si="13"/>
        <v>0</v>
      </c>
      <c r="T42" s="24">
        <f t="shared" si="13"/>
        <v>0</v>
      </c>
      <c r="U42">
        <f t="shared" si="20"/>
        <v>0</v>
      </c>
      <c r="V42">
        <f t="shared" si="21"/>
        <v>0</v>
      </c>
      <c r="W42" s="163">
        <f t="shared" si="16"/>
        <v>0</v>
      </c>
      <c r="X42" s="163">
        <f t="shared" si="16"/>
        <v>0</v>
      </c>
      <c r="Y42" s="163">
        <f t="shared" si="16"/>
        <v>0</v>
      </c>
      <c r="Z42" s="163">
        <f t="shared" si="16"/>
        <v>0</v>
      </c>
      <c r="AA42" s="163">
        <f t="shared" si="16"/>
        <v>0</v>
      </c>
      <c r="AB42" s="163">
        <f t="shared" si="16"/>
        <v>0</v>
      </c>
      <c r="AC42" s="164">
        <f t="shared" si="22"/>
        <v>0</v>
      </c>
      <c r="AD42" s="165">
        <f t="shared" si="23"/>
        <v>30</v>
      </c>
    </row>
    <row r="43" spans="1:30" ht="12.75" customHeight="1">
      <c r="A43" s="19">
        <f t="shared" si="24"/>
        <v>38</v>
      </c>
      <c r="B43" s="302"/>
      <c r="C43" s="21">
        <f>IF(ISERROR(VLOOKUP($B43,'Vysledky (1)'!$B$5:$T$50,19,FALSE)),"",VLOOKUP($B43,'Vysledky (1)'!$B$5:$T$50,19,FALSE))</f>
      </c>
      <c r="D43" s="21">
        <f>IF(ISERROR(VLOOKUP($B43,'Vysledky (2)'!$B$5:$T$50,19,FALSE)),"",VLOOKUP($B43,'Vysledky (2)'!$B$5:$T$50,19,FALSE))</f>
      </c>
      <c r="E43" s="21">
        <f>IF(ISERROR(VLOOKUP($B43,'Vysledky (3)'!$B$5:$T$50,19,FALSE)),"",VLOOKUP($B43,'Vysledky (3)'!$B$5:$T$50,19,FALSE))</f>
      </c>
      <c r="F43" s="21">
        <f>IF(ISERROR(VLOOKUP($B43,'Vysledky (4)'!$B$5:$T$50,19,FALSE)),"",VLOOKUP($B43,'Vysledky (4)'!$B$5:$T$50,19,FALSE))</f>
      </c>
      <c r="G43" s="21">
        <f>IF(ISERROR(VLOOKUP($B43,'Vysledky (5)'!$B$5:$T$50,19,FALSE)),"",VLOOKUP($B43,'Vysledky (5)'!$B$5:$T$50,19,FALSE))</f>
      </c>
      <c r="H43" s="21">
        <f>IF(ISERROR(VLOOKUP($B43,'Vysledky (6)'!$B$5:$T$50,19,FALSE)),"",VLOOKUP($B43,'Vysledky (6)'!$B$5:$T$50,19,FALSE))</f>
      </c>
      <c r="I43" s="21">
        <f>IF(ISERROR(VLOOKUP($B43,'Vysledky (7)'!$B$5:$T$50,19,FALSE)),"",VLOOKUP($B43,'Vysledky (7)'!$B$5:$T$50,19,FALSE))</f>
      </c>
      <c r="J43" s="21">
        <f>IF(ISERROR(VLOOKUP($B43,'Vysledky (8)'!$B$5:$T$50,19,FALSE)),"",VLOOKUP($B43,'Vysledky (8)'!$B$5:$T$50,19,FALSE))</f>
      </c>
      <c r="K43" s="21">
        <f>IF(ISERROR(VLOOKUP($B43,'Vysledky (9)'!$B$5:$T$50,19,FALSE)),"",VLOOKUP($B43,'Vysledky (9)'!$B$5:$T$50,19,FALSE))</f>
      </c>
      <c r="L43" s="21">
        <f>IF(ISERROR(VLOOKUP($B43,'Vysledky (10)'!$B$5:$T$50,19,FALSE)),"",VLOOKUP($B43,'Vysledky (10)'!$B$5:$T$50,19,FALSE))</f>
      </c>
      <c r="M43" s="22">
        <f t="shared" si="15"/>
        <v>0</v>
      </c>
      <c r="N43" s="23"/>
      <c r="O43">
        <f t="shared" si="17"/>
        <v>0</v>
      </c>
      <c r="P43">
        <f t="shared" si="18"/>
        <v>0</v>
      </c>
      <c r="Q43" s="24">
        <f t="shared" si="19"/>
        <v>0</v>
      </c>
      <c r="R43" s="24">
        <f t="shared" si="13"/>
        <v>0</v>
      </c>
      <c r="S43" s="24">
        <f t="shared" si="13"/>
        <v>0</v>
      </c>
      <c r="T43" s="24">
        <f t="shared" si="13"/>
        <v>0</v>
      </c>
      <c r="U43">
        <f t="shared" si="20"/>
        <v>0</v>
      </c>
      <c r="V43">
        <f t="shared" si="21"/>
        <v>0</v>
      </c>
      <c r="W43" s="163">
        <f t="shared" si="16"/>
        <v>0</v>
      </c>
      <c r="X43" s="163">
        <f t="shared" si="16"/>
        <v>0</v>
      </c>
      <c r="Y43" s="163">
        <f t="shared" si="16"/>
        <v>0</v>
      </c>
      <c r="Z43" s="163">
        <f t="shared" si="16"/>
        <v>0</v>
      </c>
      <c r="AA43" s="163">
        <f t="shared" si="16"/>
        <v>0</v>
      </c>
      <c r="AB43" s="163">
        <f t="shared" si="16"/>
        <v>0</v>
      </c>
      <c r="AC43" s="164">
        <f t="shared" si="22"/>
        <v>0</v>
      </c>
      <c r="AD43" s="165">
        <f t="shared" si="23"/>
        <v>30</v>
      </c>
    </row>
    <row r="44" spans="1:30" ht="12.75" customHeight="1">
      <c r="A44" s="19">
        <f t="shared" si="24"/>
        <v>39</v>
      </c>
      <c r="B44" s="302"/>
      <c r="C44" s="21">
        <f>IF(ISERROR(VLOOKUP($B44,'Vysledky (1)'!$B$5:$T$50,19,FALSE)),"",VLOOKUP($B44,'Vysledky (1)'!$B$5:$T$50,19,FALSE))</f>
      </c>
      <c r="D44" s="21">
        <f>IF(ISERROR(VLOOKUP($B44,'Vysledky (2)'!$B$5:$T$50,19,FALSE)),"",VLOOKUP($B44,'Vysledky (2)'!$B$5:$T$50,19,FALSE))</f>
      </c>
      <c r="E44" s="21">
        <f>IF(ISERROR(VLOOKUP($B44,'Vysledky (3)'!$B$5:$T$50,19,FALSE)),"",VLOOKUP($B44,'Vysledky (3)'!$B$5:$T$50,19,FALSE))</f>
      </c>
      <c r="F44" s="21">
        <f>IF(ISERROR(VLOOKUP($B44,'Vysledky (4)'!$B$5:$T$50,19,FALSE)),"",VLOOKUP($B44,'Vysledky (4)'!$B$5:$T$50,19,FALSE))</f>
      </c>
      <c r="G44" s="21">
        <f>IF(ISERROR(VLOOKUP($B44,'Vysledky (5)'!$B$5:$T$50,19,FALSE)),"",VLOOKUP($B44,'Vysledky (5)'!$B$5:$T$50,19,FALSE))</f>
      </c>
      <c r="H44" s="21">
        <f>IF(ISERROR(VLOOKUP($B44,'Vysledky (6)'!$B$5:$T$50,19,FALSE)),"",VLOOKUP($B44,'Vysledky (6)'!$B$5:$T$50,19,FALSE))</f>
      </c>
      <c r="I44" s="21">
        <f>IF(ISERROR(VLOOKUP($B44,'Vysledky (7)'!$B$5:$T$50,19,FALSE)),"",VLOOKUP($B44,'Vysledky (7)'!$B$5:$T$50,19,FALSE))</f>
      </c>
      <c r="J44" s="21">
        <f>IF(ISERROR(VLOOKUP($B44,'Vysledky (8)'!$B$5:$T$50,19,FALSE)),"",VLOOKUP($B44,'Vysledky (8)'!$B$5:$T$50,19,FALSE))</f>
      </c>
      <c r="K44" s="21">
        <f>IF(ISERROR(VLOOKUP($B44,'Vysledky (9)'!$B$5:$T$50,19,FALSE)),"",VLOOKUP($B44,'Vysledky (9)'!$B$5:$T$50,19,FALSE))</f>
      </c>
      <c r="L44" s="21">
        <f>IF(ISERROR(VLOOKUP($B44,'Vysledky (10)'!$B$5:$T$50,19,FALSE)),"",VLOOKUP($B44,'Vysledky (10)'!$B$5:$T$50,19,FALSE))</f>
      </c>
      <c r="M44" s="22">
        <f t="shared" si="15"/>
        <v>0</v>
      </c>
      <c r="N44" s="23"/>
      <c r="O44">
        <f t="shared" si="17"/>
        <v>0</v>
      </c>
      <c r="P44">
        <f t="shared" si="18"/>
        <v>0</v>
      </c>
      <c r="Q44" s="24">
        <f t="shared" si="19"/>
        <v>0</v>
      </c>
      <c r="R44" s="24">
        <f t="shared" si="13"/>
        <v>0</v>
      </c>
      <c r="S44" s="24">
        <f t="shared" si="13"/>
        <v>0</v>
      </c>
      <c r="T44" s="24">
        <f t="shared" si="13"/>
        <v>0</v>
      </c>
      <c r="U44">
        <f t="shared" si="20"/>
        <v>0</v>
      </c>
      <c r="V44">
        <f t="shared" si="21"/>
        <v>0</v>
      </c>
      <c r="W44" s="163">
        <f t="shared" si="16"/>
        <v>0</v>
      </c>
      <c r="X44" s="163">
        <f t="shared" si="16"/>
        <v>0</v>
      </c>
      <c r="Y44" s="163">
        <f t="shared" si="16"/>
        <v>0</v>
      </c>
      <c r="Z44" s="163">
        <f t="shared" si="16"/>
        <v>0</v>
      </c>
      <c r="AA44" s="163">
        <f t="shared" si="16"/>
        <v>0</v>
      </c>
      <c r="AB44" s="163">
        <f t="shared" si="16"/>
        <v>0</v>
      </c>
      <c r="AC44" s="164">
        <f t="shared" si="22"/>
        <v>0</v>
      </c>
      <c r="AD44" s="165">
        <f t="shared" si="23"/>
        <v>30</v>
      </c>
    </row>
    <row r="45" spans="1:30" ht="12.75" customHeight="1">
      <c r="A45" s="19">
        <f t="shared" si="24"/>
        <v>40</v>
      </c>
      <c r="B45" s="302"/>
      <c r="C45" s="21">
        <f>IF(ISERROR(VLOOKUP($B45,'Vysledky (1)'!$B$5:$T$50,19,FALSE)),"",VLOOKUP($B45,'Vysledky (1)'!$B$5:$T$50,19,FALSE))</f>
      </c>
      <c r="D45" s="21">
        <f>IF(ISERROR(VLOOKUP($B45,'Vysledky (2)'!$B$5:$T$50,19,FALSE)),"",VLOOKUP($B45,'Vysledky (2)'!$B$5:$T$50,19,FALSE))</f>
      </c>
      <c r="E45" s="21">
        <f>IF(ISERROR(VLOOKUP($B45,'Vysledky (3)'!$B$5:$T$50,19,FALSE)),"",VLOOKUP($B45,'Vysledky (3)'!$B$5:$T$50,19,FALSE))</f>
      </c>
      <c r="F45" s="21">
        <f>IF(ISERROR(VLOOKUP($B45,'Vysledky (4)'!$B$5:$T$50,19,FALSE)),"",VLOOKUP($B45,'Vysledky (4)'!$B$5:$T$50,19,FALSE))</f>
      </c>
      <c r="G45" s="21">
        <f>IF(ISERROR(VLOOKUP($B45,'Vysledky (5)'!$B$5:$T$50,19,FALSE)),"",VLOOKUP($B45,'Vysledky (5)'!$B$5:$T$50,19,FALSE))</f>
      </c>
      <c r="H45" s="21">
        <f>IF(ISERROR(VLOOKUP($B45,'Vysledky (6)'!$B$5:$T$50,19,FALSE)),"",VLOOKUP($B45,'Vysledky (6)'!$B$5:$T$50,19,FALSE))</f>
      </c>
      <c r="I45" s="21">
        <f>IF(ISERROR(VLOOKUP($B45,'Vysledky (7)'!$B$5:$T$50,19,FALSE)),"",VLOOKUP($B45,'Vysledky (7)'!$B$5:$T$50,19,FALSE))</f>
      </c>
      <c r="J45" s="21">
        <f>IF(ISERROR(VLOOKUP($B45,'Vysledky (8)'!$B$5:$T$50,19,FALSE)),"",VLOOKUP($B45,'Vysledky (8)'!$B$5:$T$50,19,FALSE))</f>
      </c>
      <c r="K45" s="21">
        <f>IF(ISERROR(VLOOKUP($B45,'Vysledky (9)'!$B$5:$T$50,19,FALSE)),"",VLOOKUP($B45,'Vysledky (9)'!$B$5:$T$50,19,FALSE))</f>
      </c>
      <c r="L45" s="21">
        <f>IF(ISERROR(VLOOKUP($B45,'Vysledky (10)'!$B$5:$T$50,19,FALSE)),"",VLOOKUP($B45,'Vysledky (10)'!$B$5:$T$50,19,FALSE))</f>
      </c>
      <c r="M45" s="22">
        <f t="shared" si="15"/>
        <v>0</v>
      </c>
      <c r="N45" s="23"/>
      <c r="O45">
        <f t="shared" si="17"/>
        <v>0</v>
      </c>
      <c r="P45">
        <f t="shared" si="18"/>
        <v>0</v>
      </c>
      <c r="Q45" s="24">
        <f t="shared" si="19"/>
        <v>0</v>
      </c>
      <c r="R45" s="24">
        <f t="shared" si="13"/>
        <v>0</v>
      </c>
      <c r="S45" s="24">
        <f t="shared" si="13"/>
        <v>0</v>
      </c>
      <c r="T45" s="24">
        <f t="shared" si="13"/>
        <v>0</v>
      </c>
      <c r="U45">
        <f t="shared" si="20"/>
        <v>0</v>
      </c>
      <c r="V45">
        <f t="shared" si="21"/>
        <v>0</v>
      </c>
      <c r="W45" s="163">
        <f t="shared" si="16"/>
        <v>0</v>
      </c>
      <c r="X45" s="163">
        <f t="shared" si="16"/>
        <v>0</v>
      </c>
      <c r="Y45" s="163">
        <f t="shared" si="16"/>
        <v>0</v>
      </c>
      <c r="Z45" s="163">
        <f t="shared" si="16"/>
        <v>0</v>
      </c>
      <c r="AA45" s="163">
        <f t="shared" si="16"/>
        <v>0</v>
      </c>
      <c r="AB45" s="163">
        <f t="shared" si="16"/>
        <v>0</v>
      </c>
      <c r="AC45" s="164">
        <f t="shared" si="22"/>
        <v>0</v>
      </c>
      <c r="AD45" s="165">
        <f t="shared" si="23"/>
        <v>30</v>
      </c>
    </row>
    <row r="46" spans="1:30" ht="12.75" customHeight="1">
      <c r="A46" s="19">
        <f t="shared" si="24"/>
        <v>41</v>
      </c>
      <c r="B46" s="20"/>
      <c r="C46" s="21">
        <f>IF(ISERROR(VLOOKUP($B46,'Vysledky (1)'!$C$5:$L$50,10,FALSE)),"",VLOOKUP($B46,'Vysledky (1)'!$C$5:$L$50,10,FALSE))</f>
      </c>
      <c r="D46" s="21">
        <f>IF(ISERROR(VLOOKUP($B46,'Vysledky (2)'!$C$5:$L$50,10,FALSE)),"",VLOOKUP($B46,'Vysledky (2)'!$C$5:$L$50,10,FALSE))</f>
      </c>
      <c r="E46" s="21">
        <f>IF(ISERROR(VLOOKUP($B46,'Vysledky (3)'!$C$5:$L$50,10,FALSE)),"",VLOOKUP($B46,'Vysledky (3)'!$C$5:$L$50,10,FALSE))</f>
      </c>
      <c r="F46" s="21">
        <f>IF(ISERROR(VLOOKUP($B46,'Vysledky (4)'!$C$5:$L$50,10,FALSE)),"",VLOOKUP($B46,'Vysledky (4)'!$C$5:$L$50,10,FALSE))</f>
      </c>
      <c r="G46" s="21">
        <f>IF(ISERROR(VLOOKUP($B46,'Vysledky (5)'!$C$5:$L$50,10,FALSE)),"",VLOOKUP($B46,'Vysledky (5)'!$C$5:$L$50,10,FALSE))</f>
      </c>
      <c r="H46" s="21">
        <f>IF(ISERROR(VLOOKUP($B46,'Vysledky (6)'!$C$5:$L$50,10,FALSE)),"",VLOOKUP($B46,'Vysledky (6)'!$C$5:$L$50,10,FALSE))</f>
      </c>
      <c r="I46" s="21">
        <f>IF(ISERROR(VLOOKUP($B46,'Vysledky (7)'!$C$5:$L$50,10,FALSE)),"",VLOOKUP($B46,'Vysledky (7)'!$C$5:$L$50,10,FALSE))</f>
      </c>
      <c r="J46" s="21">
        <f>IF(ISERROR(VLOOKUP($B46,'Vysledky (8)'!$C$5:$L$50,10,FALSE)),"",VLOOKUP($B46,'Vysledky (8)'!$C$5:$L$50,10,FALSE))</f>
      </c>
      <c r="K46" s="21">
        <f>IF(ISERROR(VLOOKUP($B46,'Vysledky (9)'!$C$5:$L$50,10,FALSE)),"",VLOOKUP($B46,'Vysledky (9)'!$C$5:$L$50,10,FALSE))</f>
      </c>
      <c r="L46" s="21">
        <f>IF(ISERROR(VLOOKUP($B46,'Vysledky (10)'!$C$5:$L$50,10,FALSE)),"",VLOOKUP($B46,'Vysledky (10)'!$C$5:$L$50,10,FALSE))</f>
      </c>
      <c r="M46" s="22">
        <f t="shared" si="15"/>
        <v>0</v>
      </c>
      <c r="N46" s="23"/>
      <c r="O46">
        <f t="shared" si="17"/>
        <v>0</v>
      </c>
      <c r="P46">
        <f t="shared" si="18"/>
        <v>0</v>
      </c>
      <c r="Q46" s="24">
        <f t="shared" si="19"/>
        <v>0</v>
      </c>
      <c r="R46" s="24">
        <f aca="true" t="shared" si="25" ref="R46:T65">IF($P46&gt;R$3,SMALL($C46:$L46,R$2),0)</f>
        <v>0</v>
      </c>
      <c r="S46" s="24">
        <f t="shared" si="25"/>
        <v>0</v>
      </c>
      <c r="T46" s="24">
        <f t="shared" si="25"/>
        <v>0</v>
      </c>
      <c r="U46">
        <f t="shared" si="20"/>
        <v>0</v>
      </c>
      <c r="V46">
        <f t="shared" si="21"/>
        <v>0</v>
      </c>
      <c r="W46" s="163">
        <f aca="true" t="shared" si="26" ref="W46:AB55">IF(ISERROR(LARGE($C46:$L46,W$5)),0,LARGE($C46:$L46,W$5))*W$4</f>
        <v>0</v>
      </c>
      <c r="X46" s="163">
        <f t="shared" si="26"/>
        <v>0</v>
      </c>
      <c r="Y46" s="163">
        <f t="shared" si="26"/>
        <v>0</v>
      </c>
      <c r="Z46" s="163">
        <f t="shared" si="26"/>
        <v>0</v>
      </c>
      <c r="AA46" s="163">
        <f t="shared" si="26"/>
        <v>0</v>
      </c>
      <c r="AB46" s="163">
        <f t="shared" si="26"/>
        <v>0</v>
      </c>
      <c r="AC46" s="164">
        <f t="shared" si="22"/>
        <v>0</v>
      </c>
      <c r="AD46" s="165">
        <f t="shared" si="23"/>
        <v>30</v>
      </c>
    </row>
    <row r="47" spans="1:30" ht="12.75" customHeight="1">
      <c r="A47" s="19">
        <f t="shared" si="24"/>
        <v>42</v>
      </c>
      <c r="B47" s="20"/>
      <c r="C47" s="21">
        <f>IF(ISERROR(VLOOKUP($B47,'Vysledky (1)'!$C$5:$L$50,10,FALSE)),"",VLOOKUP($B47,'Vysledky (1)'!$C$5:$L$50,10,FALSE))</f>
      </c>
      <c r="D47" s="21">
        <f>IF(ISERROR(VLOOKUP($B47,'Vysledky (2)'!$C$5:$L$50,10,FALSE)),"",VLOOKUP($B47,'Vysledky (2)'!$C$5:$L$50,10,FALSE))</f>
      </c>
      <c r="E47" s="21">
        <f>IF(ISERROR(VLOOKUP($B47,'Vysledky (3)'!$C$5:$L$50,10,FALSE)),"",VLOOKUP($B47,'Vysledky (3)'!$C$5:$L$50,10,FALSE))</f>
      </c>
      <c r="F47" s="21">
        <f>IF(ISERROR(VLOOKUP($B47,'Vysledky (4)'!$C$5:$L$50,10,FALSE)),"",VLOOKUP($B47,'Vysledky (4)'!$C$5:$L$50,10,FALSE))</f>
      </c>
      <c r="G47" s="21">
        <f>IF(ISERROR(VLOOKUP($B47,'Vysledky (5)'!$C$5:$L$50,10,FALSE)),"",VLOOKUP($B47,'Vysledky (5)'!$C$5:$L$50,10,FALSE))</f>
      </c>
      <c r="H47" s="21">
        <f>IF(ISERROR(VLOOKUP($B47,'Vysledky (6)'!$C$5:$L$50,10,FALSE)),"",VLOOKUP($B47,'Vysledky (6)'!$C$5:$L$50,10,FALSE))</f>
      </c>
      <c r="I47" s="21">
        <f>IF(ISERROR(VLOOKUP($B47,'Vysledky (7)'!$C$5:$L$50,10,FALSE)),"",VLOOKUP($B47,'Vysledky (7)'!$C$5:$L$50,10,FALSE))</f>
      </c>
      <c r="J47" s="21">
        <f>IF(ISERROR(VLOOKUP($B47,'Vysledky (8)'!$C$5:$L$50,10,FALSE)),"",VLOOKUP($B47,'Vysledky (8)'!$C$5:$L$50,10,FALSE))</f>
      </c>
      <c r="K47" s="21">
        <f>IF(ISERROR(VLOOKUP($B47,'Vysledky (9)'!$C$5:$L$50,10,FALSE)),"",VLOOKUP($B47,'Vysledky (9)'!$C$5:$L$50,10,FALSE))</f>
      </c>
      <c r="L47" s="21">
        <f>IF(ISERROR(VLOOKUP($B47,'Vysledky (10)'!$C$5:$L$50,10,FALSE)),"",VLOOKUP($B47,'Vysledky (10)'!$C$5:$L$50,10,FALSE))</f>
      </c>
      <c r="M47" s="22">
        <f t="shared" si="15"/>
        <v>0</v>
      </c>
      <c r="N47" s="23"/>
      <c r="O47">
        <f t="shared" si="17"/>
        <v>0</v>
      </c>
      <c r="P47">
        <f t="shared" si="18"/>
        <v>0</v>
      </c>
      <c r="Q47" s="24">
        <f t="shared" si="19"/>
        <v>0</v>
      </c>
      <c r="R47" s="24">
        <f t="shared" si="25"/>
        <v>0</v>
      </c>
      <c r="S47" s="24">
        <f t="shared" si="25"/>
        <v>0</v>
      </c>
      <c r="T47" s="24">
        <f t="shared" si="25"/>
        <v>0</v>
      </c>
      <c r="U47">
        <f t="shared" si="20"/>
        <v>0</v>
      </c>
      <c r="V47">
        <f t="shared" si="21"/>
        <v>0</v>
      </c>
      <c r="W47" s="163">
        <f t="shared" si="26"/>
        <v>0</v>
      </c>
      <c r="X47" s="163">
        <f t="shared" si="26"/>
        <v>0</v>
      </c>
      <c r="Y47" s="163">
        <f t="shared" si="26"/>
        <v>0</v>
      </c>
      <c r="Z47" s="163">
        <f t="shared" si="26"/>
        <v>0</v>
      </c>
      <c r="AA47" s="163">
        <f t="shared" si="26"/>
        <v>0</v>
      </c>
      <c r="AB47" s="163">
        <f t="shared" si="26"/>
        <v>0</v>
      </c>
      <c r="AC47" s="164">
        <f t="shared" si="22"/>
        <v>0</v>
      </c>
      <c r="AD47" s="165">
        <f t="shared" si="23"/>
        <v>30</v>
      </c>
    </row>
    <row r="48" spans="1:30" ht="12.75" customHeight="1">
      <c r="A48" s="19">
        <f t="shared" si="24"/>
        <v>43</v>
      </c>
      <c r="B48" s="20"/>
      <c r="C48" s="21">
        <f>IF(ISERROR(VLOOKUP($B48,'Vysledky (1)'!$C$5:$L$50,10,FALSE)),"",VLOOKUP($B48,'Vysledky (1)'!$C$5:$L$50,10,FALSE))</f>
      </c>
      <c r="D48" s="21">
        <f>IF(ISERROR(VLOOKUP($B48,'Vysledky (2)'!$C$5:$L$50,10,FALSE)),"",VLOOKUP($B48,'Vysledky (2)'!$C$5:$L$50,10,FALSE))</f>
      </c>
      <c r="E48" s="21">
        <f>IF(ISERROR(VLOOKUP($B48,'Vysledky (3)'!$C$5:$L$50,10,FALSE)),"",VLOOKUP($B48,'Vysledky (3)'!$C$5:$L$50,10,FALSE))</f>
      </c>
      <c r="F48" s="21">
        <f>IF(ISERROR(VLOOKUP($B48,'Vysledky (4)'!$C$5:$L$50,10,FALSE)),"",VLOOKUP($B48,'Vysledky (4)'!$C$5:$L$50,10,FALSE))</f>
      </c>
      <c r="G48" s="21">
        <f>IF(ISERROR(VLOOKUP($B48,'Vysledky (5)'!$C$5:$L$50,10,FALSE)),"",VLOOKUP($B48,'Vysledky (5)'!$C$5:$L$50,10,FALSE))</f>
      </c>
      <c r="H48" s="21">
        <f>IF(ISERROR(VLOOKUP($B48,'Vysledky (6)'!$C$5:$L$50,10,FALSE)),"",VLOOKUP($B48,'Vysledky (6)'!$C$5:$L$50,10,FALSE))</f>
      </c>
      <c r="I48" s="21">
        <f>IF(ISERROR(VLOOKUP($B48,'Vysledky (7)'!$C$5:$L$50,10,FALSE)),"",VLOOKUP($B48,'Vysledky (7)'!$C$5:$L$50,10,FALSE))</f>
      </c>
      <c r="J48" s="21">
        <f>IF(ISERROR(VLOOKUP($B48,'Vysledky (8)'!$C$5:$L$50,10,FALSE)),"",VLOOKUP($B48,'Vysledky (8)'!$C$5:$L$50,10,FALSE))</f>
      </c>
      <c r="K48" s="21">
        <f>IF(ISERROR(VLOOKUP($B48,'Vysledky (9)'!$C$5:$L$50,10,FALSE)),"",VLOOKUP($B48,'Vysledky (9)'!$C$5:$L$50,10,FALSE))</f>
      </c>
      <c r="L48" s="21">
        <f>IF(ISERROR(VLOOKUP($B48,'Vysledky (10)'!$C$5:$L$50,10,FALSE)),"",VLOOKUP($B48,'Vysledky (10)'!$C$5:$L$50,10,FALSE))</f>
      </c>
      <c r="M48" s="22">
        <f t="shared" si="15"/>
        <v>0</v>
      </c>
      <c r="N48" s="2"/>
      <c r="O48">
        <f t="shared" si="17"/>
        <v>0</v>
      </c>
      <c r="P48">
        <f t="shared" si="18"/>
        <v>0</v>
      </c>
      <c r="Q48" s="24">
        <f t="shared" si="19"/>
        <v>0</v>
      </c>
      <c r="R48" s="24">
        <f t="shared" si="25"/>
        <v>0</v>
      </c>
      <c r="S48" s="24">
        <f t="shared" si="25"/>
        <v>0</v>
      </c>
      <c r="T48" s="24">
        <f t="shared" si="25"/>
        <v>0</v>
      </c>
      <c r="U48">
        <f t="shared" si="20"/>
        <v>0</v>
      </c>
      <c r="V48">
        <f t="shared" si="21"/>
        <v>0</v>
      </c>
      <c r="W48" s="163">
        <f t="shared" si="26"/>
        <v>0</v>
      </c>
      <c r="X48" s="163">
        <f t="shared" si="26"/>
        <v>0</v>
      </c>
      <c r="Y48" s="163">
        <f t="shared" si="26"/>
        <v>0</v>
      </c>
      <c r="Z48" s="163">
        <f t="shared" si="26"/>
        <v>0</v>
      </c>
      <c r="AA48" s="163">
        <f t="shared" si="26"/>
        <v>0</v>
      </c>
      <c r="AB48" s="163">
        <f t="shared" si="26"/>
        <v>0</v>
      </c>
      <c r="AC48" s="164">
        <f t="shared" si="22"/>
        <v>0</v>
      </c>
      <c r="AD48" s="165">
        <f t="shared" si="23"/>
        <v>30</v>
      </c>
    </row>
    <row r="49" spans="1:30" ht="12.75" customHeight="1">
      <c r="A49" s="19">
        <f t="shared" si="24"/>
        <v>44</v>
      </c>
      <c r="B49" s="20"/>
      <c r="C49" s="21">
        <f>IF(ISERROR(VLOOKUP($B49,'Vysledky (1)'!$C$5:$L$50,10,FALSE)),"",VLOOKUP($B49,'Vysledky (1)'!$C$5:$L$50,10,FALSE))</f>
      </c>
      <c r="D49" s="21">
        <f>IF(ISERROR(VLOOKUP($B49,'Vysledky (2)'!$C$5:$L$50,10,FALSE)),"",VLOOKUP($B49,'Vysledky (2)'!$C$5:$L$50,10,FALSE))</f>
      </c>
      <c r="E49" s="21">
        <f>IF(ISERROR(VLOOKUP($B49,'Vysledky (3)'!$C$5:$L$50,10,FALSE)),"",VLOOKUP($B49,'Vysledky (3)'!$C$5:$L$50,10,FALSE))</f>
      </c>
      <c r="F49" s="21">
        <f>IF(ISERROR(VLOOKUP($B49,'Vysledky (4)'!$C$5:$L$50,10,FALSE)),"",VLOOKUP($B49,'Vysledky (4)'!$C$5:$L$50,10,FALSE))</f>
      </c>
      <c r="G49" s="21">
        <f>IF(ISERROR(VLOOKUP($B49,'Vysledky (5)'!$C$5:$L$50,10,FALSE)),"",VLOOKUP($B49,'Vysledky (5)'!$C$5:$L$50,10,FALSE))</f>
      </c>
      <c r="H49" s="21">
        <f>IF(ISERROR(VLOOKUP($B49,'Vysledky (6)'!$C$5:$L$50,10,FALSE)),"",VLOOKUP($B49,'Vysledky (6)'!$C$5:$L$50,10,FALSE))</f>
      </c>
      <c r="I49" s="21">
        <f>IF(ISERROR(VLOOKUP($B49,'Vysledky (7)'!$C$5:$L$50,10,FALSE)),"",VLOOKUP($B49,'Vysledky (7)'!$C$5:$L$50,10,FALSE))</f>
      </c>
      <c r="J49" s="21">
        <f>IF(ISERROR(VLOOKUP($B49,'Vysledky (8)'!$C$5:$L$50,10,FALSE)),"",VLOOKUP($B49,'Vysledky (8)'!$C$5:$L$50,10,FALSE))</f>
      </c>
      <c r="K49" s="21">
        <f>IF(ISERROR(VLOOKUP($B49,'Vysledky (9)'!$C$5:$L$50,10,FALSE)),"",VLOOKUP($B49,'Vysledky (9)'!$C$5:$L$50,10,FALSE))</f>
      </c>
      <c r="L49" s="21">
        <f>IF(ISERROR(VLOOKUP($B49,'Vysledky (10)'!$C$5:$L$50,10,FALSE)),"",VLOOKUP($B49,'Vysledky (10)'!$C$5:$L$50,10,FALSE))</f>
      </c>
      <c r="M49" s="22">
        <f t="shared" si="15"/>
        <v>0</v>
      </c>
      <c r="N49" s="2"/>
      <c r="O49">
        <f t="shared" si="17"/>
        <v>0</v>
      </c>
      <c r="P49">
        <f t="shared" si="18"/>
        <v>0</v>
      </c>
      <c r="Q49" s="24">
        <f t="shared" si="19"/>
        <v>0</v>
      </c>
      <c r="R49" s="24">
        <f t="shared" si="25"/>
        <v>0</v>
      </c>
      <c r="S49" s="24">
        <f t="shared" si="25"/>
        <v>0</v>
      </c>
      <c r="T49" s="24">
        <f t="shared" si="25"/>
        <v>0</v>
      </c>
      <c r="U49">
        <f t="shared" si="20"/>
        <v>0</v>
      </c>
      <c r="V49">
        <f t="shared" si="21"/>
        <v>0</v>
      </c>
      <c r="W49" s="163">
        <f t="shared" si="26"/>
        <v>0</v>
      </c>
      <c r="X49" s="163">
        <f t="shared" si="26"/>
        <v>0</v>
      </c>
      <c r="Y49" s="163">
        <f t="shared" si="26"/>
        <v>0</v>
      </c>
      <c r="Z49" s="163">
        <f t="shared" si="26"/>
        <v>0</v>
      </c>
      <c r="AA49" s="163">
        <f t="shared" si="26"/>
        <v>0</v>
      </c>
      <c r="AB49" s="163">
        <f t="shared" si="26"/>
        <v>0</v>
      </c>
      <c r="AC49" s="164">
        <f t="shared" si="22"/>
        <v>0</v>
      </c>
      <c r="AD49" s="165">
        <f t="shared" si="23"/>
        <v>30</v>
      </c>
    </row>
    <row r="50" spans="1:30" ht="12.75" customHeight="1">
      <c r="A50" s="19">
        <f t="shared" si="24"/>
        <v>45</v>
      </c>
      <c r="B50" s="20"/>
      <c r="C50" s="21">
        <f>IF(ISERROR(VLOOKUP($B50,'Vysledky (1)'!$C$5:$L$50,10,FALSE)),"",VLOOKUP($B50,'Vysledky (1)'!$C$5:$L$50,10,FALSE))</f>
      </c>
      <c r="D50" s="21">
        <f>IF(ISERROR(VLOOKUP($B50,'Vysledky (2)'!$C$5:$L$50,10,FALSE)),"",VLOOKUP($B50,'Vysledky (2)'!$C$5:$L$50,10,FALSE))</f>
      </c>
      <c r="E50" s="21">
        <f>IF(ISERROR(VLOOKUP($B50,'Vysledky (3)'!$C$5:$L$50,10,FALSE)),"",VLOOKUP($B50,'Vysledky (3)'!$C$5:$L$50,10,FALSE))</f>
      </c>
      <c r="F50" s="21">
        <f>IF(ISERROR(VLOOKUP($B50,'Vysledky (4)'!$C$5:$L$50,10,FALSE)),"",VLOOKUP($B50,'Vysledky (4)'!$C$5:$L$50,10,FALSE))</f>
      </c>
      <c r="G50" s="21">
        <f>IF(ISERROR(VLOOKUP($B50,'Vysledky (5)'!$C$5:$L$50,10,FALSE)),"",VLOOKUP($B50,'Vysledky (5)'!$C$5:$L$50,10,FALSE))</f>
      </c>
      <c r="H50" s="21">
        <f>IF(ISERROR(VLOOKUP($B50,'Vysledky (6)'!$C$5:$L$50,10,FALSE)),"",VLOOKUP($B50,'Vysledky (6)'!$C$5:$L$50,10,FALSE))</f>
      </c>
      <c r="I50" s="21">
        <f>IF(ISERROR(VLOOKUP($B50,'Vysledky (7)'!$C$5:$L$50,10,FALSE)),"",VLOOKUP($B50,'Vysledky (7)'!$C$5:$L$50,10,FALSE))</f>
      </c>
      <c r="J50" s="21">
        <f>IF(ISERROR(VLOOKUP($B50,'Vysledky (8)'!$C$5:$L$50,10,FALSE)),"",VLOOKUP($B50,'Vysledky (8)'!$C$5:$L$50,10,FALSE))</f>
      </c>
      <c r="K50" s="21">
        <f>IF(ISERROR(VLOOKUP($B50,'Vysledky (9)'!$C$5:$L$50,10,FALSE)),"",VLOOKUP($B50,'Vysledky (9)'!$C$5:$L$50,10,FALSE))</f>
      </c>
      <c r="L50" s="21">
        <f>IF(ISERROR(VLOOKUP($B50,'Vysledky (10)'!$C$5:$L$50,10,FALSE)),"",VLOOKUP($B50,'Vysledky (10)'!$C$5:$L$50,10,FALSE))</f>
      </c>
      <c r="M50" s="22">
        <f t="shared" si="15"/>
        <v>0</v>
      </c>
      <c r="N50" s="2"/>
      <c r="O50">
        <f t="shared" si="17"/>
        <v>0</v>
      </c>
      <c r="P50">
        <f t="shared" si="18"/>
        <v>0</v>
      </c>
      <c r="Q50" s="24">
        <f t="shared" si="19"/>
        <v>0</v>
      </c>
      <c r="R50" s="24">
        <f t="shared" si="25"/>
        <v>0</v>
      </c>
      <c r="S50" s="24">
        <f t="shared" si="25"/>
        <v>0</v>
      </c>
      <c r="T50" s="24">
        <f t="shared" si="25"/>
        <v>0</v>
      </c>
      <c r="U50">
        <f t="shared" si="20"/>
        <v>0</v>
      </c>
      <c r="V50">
        <f t="shared" si="21"/>
        <v>0</v>
      </c>
      <c r="W50" s="163">
        <f t="shared" si="26"/>
        <v>0</v>
      </c>
      <c r="X50" s="163">
        <f t="shared" si="26"/>
        <v>0</v>
      </c>
      <c r="Y50" s="163">
        <f t="shared" si="26"/>
        <v>0</v>
      </c>
      <c r="Z50" s="163">
        <f t="shared" si="26"/>
        <v>0</v>
      </c>
      <c r="AA50" s="163">
        <f t="shared" si="26"/>
        <v>0</v>
      </c>
      <c r="AB50" s="163">
        <f t="shared" si="26"/>
        <v>0</v>
      </c>
      <c r="AC50" s="164">
        <f t="shared" si="22"/>
        <v>0</v>
      </c>
      <c r="AD50" s="165">
        <f t="shared" si="23"/>
        <v>30</v>
      </c>
    </row>
    <row r="51" spans="1:30" ht="12.75" customHeight="1">
      <c r="A51" s="19">
        <f t="shared" si="24"/>
        <v>46</v>
      </c>
      <c r="B51" s="20"/>
      <c r="C51" s="21">
        <f>IF(ISERROR(VLOOKUP($B51,'Vysledky (1)'!$C$5:$L$50,10,FALSE)),"",VLOOKUP($B51,'Vysledky (1)'!$C$5:$L$50,10,FALSE))</f>
      </c>
      <c r="D51" s="21">
        <f>IF(ISERROR(VLOOKUP($B51,'Vysledky (2)'!$C$5:$L$50,10,FALSE)),"",VLOOKUP($B51,'Vysledky (2)'!$C$5:$L$50,10,FALSE))</f>
      </c>
      <c r="E51" s="21">
        <f>IF(ISERROR(VLOOKUP($B51,'Vysledky (3)'!$C$5:$L$50,10,FALSE)),"",VLOOKUP($B51,'Vysledky (3)'!$C$5:$L$50,10,FALSE))</f>
      </c>
      <c r="F51" s="21">
        <f>IF(ISERROR(VLOOKUP($B51,'Vysledky (4)'!$C$5:$L$50,10,FALSE)),"",VLOOKUP($B51,'Vysledky (4)'!$C$5:$L$50,10,FALSE))</f>
      </c>
      <c r="G51" s="21">
        <f>IF(ISERROR(VLOOKUP($B51,'Vysledky (5)'!$C$5:$L$50,10,FALSE)),"",VLOOKUP($B51,'Vysledky (5)'!$C$5:$L$50,10,FALSE))</f>
      </c>
      <c r="H51" s="21">
        <f>IF(ISERROR(VLOOKUP($B51,'Vysledky (6)'!$C$5:$L$50,10,FALSE)),"",VLOOKUP($B51,'Vysledky (6)'!$C$5:$L$50,10,FALSE))</f>
      </c>
      <c r="I51" s="21">
        <f>IF(ISERROR(VLOOKUP($B51,'Vysledky (7)'!$C$5:$L$50,10,FALSE)),"",VLOOKUP($B51,'Vysledky (7)'!$C$5:$L$50,10,FALSE))</f>
      </c>
      <c r="J51" s="21">
        <f>IF(ISERROR(VLOOKUP($B51,'Vysledky (8)'!$C$5:$L$50,10,FALSE)),"",VLOOKUP($B51,'Vysledky (8)'!$C$5:$L$50,10,FALSE))</f>
      </c>
      <c r="K51" s="21">
        <f>IF(ISERROR(VLOOKUP($B51,'Vysledky (9)'!$C$5:$L$50,10,FALSE)),"",VLOOKUP($B51,'Vysledky (9)'!$C$5:$L$50,10,FALSE))</f>
      </c>
      <c r="L51" s="21">
        <f>IF(ISERROR(VLOOKUP($B51,'Vysledky (10)'!$C$5:$L$50,10,FALSE)),"",VLOOKUP($B51,'Vysledky (10)'!$C$5:$L$50,10,FALSE))</f>
      </c>
      <c r="M51" s="22">
        <f t="shared" si="15"/>
        <v>0</v>
      </c>
      <c r="N51" s="2"/>
      <c r="O51">
        <f t="shared" si="17"/>
        <v>0</v>
      </c>
      <c r="P51">
        <f t="shared" si="18"/>
        <v>0</v>
      </c>
      <c r="Q51" s="24">
        <f t="shared" si="19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>
        <f t="shared" si="20"/>
        <v>0</v>
      </c>
      <c r="V51">
        <f t="shared" si="21"/>
        <v>0</v>
      </c>
      <c r="W51" s="163">
        <f t="shared" si="26"/>
        <v>0</v>
      </c>
      <c r="X51" s="163">
        <f t="shared" si="26"/>
        <v>0</v>
      </c>
      <c r="Y51" s="163">
        <f t="shared" si="26"/>
        <v>0</v>
      </c>
      <c r="Z51" s="163">
        <f t="shared" si="26"/>
        <v>0</v>
      </c>
      <c r="AA51" s="163">
        <f t="shared" si="26"/>
        <v>0</v>
      </c>
      <c r="AB51" s="163">
        <f t="shared" si="26"/>
        <v>0</v>
      </c>
      <c r="AC51" s="164">
        <f t="shared" si="22"/>
        <v>0</v>
      </c>
      <c r="AD51" s="165">
        <f t="shared" si="23"/>
        <v>30</v>
      </c>
    </row>
    <row r="52" spans="1:30" ht="12.75" customHeight="1">
      <c r="A52" s="19">
        <f t="shared" si="24"/>
        <v>47</v>
      </c>
      <c r="B52" s="20"/>
      <c r="C52" s="21">
        <f>IF(ISERROR(VLOOKUP($B52,'Vysledky (1)'!$C$5:$L$50,10,FALSE)),"",VLOOKUP($B52,'Vysledky (1)'!$C$5:$L$50,10,FALSE))</f>
      </c>
      <c r="D52" s="21">
        <f>IF(ISERROR(VLOOKUP($B52,'Vysledky (2)'!$C$5:$L$50,10,FALSE)),"",VLOOKUP($B52,'Vysledky (2)'!$C$5:$L$50,10,FALSE))</f>
      </c>
      <c r="E52" s="21">
        <f>IF(ISERROR(VLOOKUP($B52,'Vysledky (3)'!$C$5:$L$50,10,FALSE)),"",VLOOKUP($B52,'Vysledky (3)'!$C$5:$L$50,10,FALSE))</f>
      </c>
      <c r="F52" s="21">
        <f>IF(ISERROR(VLOOKUP($B52,'Vysledky (4)'!$C$5:$L$50,10,FALSE)),"",VLOOKUP($B52,'Vysledky (4)'!$C$5:$L$50,10,FALSE))</f>
      </c>
      <c r="G52" s="21">
        <f>IF(ISERROR(VLOOKUP($B52,'Vysledky (5)'!$C$5:$L$50,10,FALSE)),"",VLOOKUP($B52,'Vysledky (5)'!$C$5:$L$50,10,FALSE))</f>
      </c>
      <c r="H52" s="21">
        <f>IF(ISERROR(VLOOKUP($B52,'Vysledky (6)'!$C$5:$L$50,10,FALSE)),"",VLOOKUP($B52,'Vysledky (6)'!$C$5:$L$50,10,FALSE))</f>
      </c>
      <c r="I52" s="21">
        <f>IF(ISERROR(VLOOKUP($B52,'Vysledky (7)'!$C$5:$L$50,10,FALSE)),"",VLOOKUP($B52,'Vysledky (7)'!$C$5:$L$50,10,FALSE))</f>
      </c>
      <c r="J52" s="21">
        <f>IF(ISERROR(VLOOKUP($B52,'Vysledky (8)'!$C$5:$L$50,10,FALSE)),"",VLOOKUP($B52,'Vysledky (8)'!$C$5:$L$50,10,FALSE))</f>
      </c>
      <c r="K52" s="21">
        <f>IF(ISERROR(VLOOKUP($B52,'Vysledky (9)'!$C$5:$L$50,10,FALSE)),"",VLOOKUP($B52,'Vysledky (9)'!$C$5:$L$50,10,FALSE))</f>
      </c>
      <c r="L52" s="21">
        <f>IF(ISERROR(VLOOKUP($B52,'Vysledky (10)'!$C$5:$L$50,10,FALSE)),"",VLOOKUP($B52,'Vysledky (10)'!$C$5:$L$50,10,FALSE))</f>
      </c>
      <c r="M52" s="22">
        <f t="shared" si="15"/>
        <v>0</v>
      </c>
      <c r="N52" s="2"/>
      <c r="O52">
        <f t="shared" si="17"/>
        <v>0</v>
      </c>
      <c r="P52">
        <f t="shared" si="18"/>
        <v>0</v>
      </c>
      <c r="Q52" s="24">
        <f t="shared" si="19"/>
        <v>0</v>
      </c>
      <c r="R52" s="24">
        <f t="shared" si="25"/>
        <v>0</v>
      </c>
      <c r="S52" s="24">
        <f t="shared" si="25"/>
        <v>0</v>
      </c>
      <c r="T52" s="24">
        <f t="shared" si="25"/>
        <v>0</v>
      </c>
      <c r="U52">
        <f t="shared" si="20"/>
        <v>0</v>
      </c>
      <c r="V52">
        <f t="shared" si="21"/>
        <v>0</v>
      </c>
      <c r="W52" s="163">
        <f t="shared" si="26"/>
        <v>0</v>
      </c>
      <c r="X52" s="163">
        <f t="shared" si="26"/>
        <v>0</v>
      </c>
      <c r="Y52" s="163">
        <f t="shared" si="26"/>
        <v>0</v>
      </c>
      <c r="Z52" s="163">
        <f t="shared" si="26"/>
        <v>0</v>
      </c>
      <c r="AA52" s="163">
        <f t="shared" si="26"/>
        <v>0</v>
      </c>
      <c r="AB52" s="163">
        <f t="shared" si="26"/>
        <v>0</v>
      </c>
      <c r="AC52" s="164">
        <f t="shared" si="22"/>
        <v>0</v>
      </c>
      <c r="AD52" s="165">
        <f t="shared" si="23"/>
        <v>30</v>
      </c>
    </row>
    <row r="53" spans="1:30" ht="12.75">
      <c r="A53" s="19">
        <f t="shared" si="24"/>
        <v>48</v>
      </c>
      <c r="B53" s="20"/>
      <c r="C53" s="21">
        <f>IF(ISERROR(VLOOKUP($B53,'Vysledky (1)'!$C$5:$L$50,10,FALSE)),"",VLOOKUP($B53,'Vysledky (1)'!$C$5:$L$50,10,FALSE))</f>
      </c>
      <c r="D53" s="21">
        <f>IF(ISERROR(VLOOKUP($B53,'Vysledky (2)'!$C$5:$L$50,10,FALSE)),"",VLOOKUP($B53,'Vysledky (2)'!$C$5:$L$50,10,FALSE))</f>
      </c>
      <c r="E53" s="21">
        <f>IF(ISERROR(VLOOKUP($B53,'Vysledky (3)'!$C$5:$L$50,10,FALSE)),"",VLOOKUP($B53,'Vysledky (3)'!$C$5:$L$50,10,FALSE))</f>
      </c>
      <c r="F53" s="21">
        <f>IF(ISERROR(VLOOKUP($B53,'Vysledky (4)'!$C$5:$L$50,10,FALSE)),"",VLOOKUP($B53,'Vysledky (4)'!$C$5:$L$50,10,FALSE))</f>
      </c>
      <c r="G53" s="21">
        <f>IF(ISERROR(VLOOKUP($B53,'Vysledky (5)'!$C$5:$L$50,10,FALSE)),"",VLOOKUP($B53,'Vysledky (5)'!$C$5:$L$50,10,FALSE))</f>
      </c>
      <c r="H53" s="21">
        <f>IF(ISERROR(VLOOKUP($B53,'Vysledky (6)'!$C$5:$L$50,10,FALSE)),"",VLOOKUP($B53,'Vysledky (6)'!$C$5:$L$50,10,FALSE))</f>
      </c>
      <c r="I53" s="21">
        <f>IF(ISERROR(VLOOKUP($B53,'Vysledky (7)'!$C$5:$L$50,10,FALSE)),"",VLOOKUP($B53,'Vysledky (7)'!$C$5:$L$50,10,FALSE))</f>
      </c>
      <c r="J53" s="21">
        <f>IF(ISERROR(VLOOKUP($B53,'Vysledky (8)'!$C$5:$L$50,10,FALSE)),"",VLOOKUP($B53,'Vysledky (8)'!$C$5:$L$50,10,FALSE))</f>
      </c>
      <c r="K53" s="21">
        <f>IF(ISERROR(VLOOKUP($B53,'Vysledky (9)'!$C$5:$L$50,10,FALSE)),"",VLOOKUP($B53,'Vysledky (9)'!$C$5:$L$50,10,FALSE))</f>
      </c>
      <c r="L53" s="21">
        <f>IF(ISERROR(VLOOKUP($B53,'Vysledky (10)'!$C$5:$L$50,10,FALSE)),"",VLOOKUP($B53,'Vysledky (10)'!$C$5:$L$50,10,FALSE))</f>
      </c>
      <c r="M53" s="22">
        <f t="shared" si="15"/>
        <v>0</v>
      </c>
      <c r="N53" s="2"/>
      <c r="O53">
        <f t="shared" si="17"/>
        <v>0</v>
      </c>
      <c r="P53">
        <f t="shared" si="18"/>
        <v>0</v>
      </c>
      <c r="Q53" s="24">
        <f t="shared" si="19"/>
        <v>0</v>
      </c>
      <c r="R53" s="24">
        <f t="shared" si="25"/>
        <v>0</v>
      </c>
      <c r="S53" s="24">
        <f t="shared" si="25"/>
        <v>0</v>
      </c>
      <c r="T53" s="24">
        <f t="shared" si="25"/>
        <v>0</v>
      </c>
      <c r="U53">
        <f t="shared" si="20"/>
        <v>0</v>
      </c>
      <c r="V53">
        <f t="shared" si="21"/>
        <v>0</v>
      </c>
      <c r="W53" s="163">
        <f t="shared" si="26"/>
        <v>0</v>
      </c>
      <c r="X53" s="163">
        <f t="shared" si="26"/>
        <v>0</v>
      </c>
      <c r="Y53" s="163">
        <f t="shared" si="26"/>
        <v>0</v>
      </c>
      <c r="Z53" s="163">
        <f t="shared" si="26"/>
        <v>0</v>
      </c>
      <c r="AA53" s="163">
        <f t="shared" si="26"/>
        <v>0</v>
      </c>
      <c r="AB53" s="163">
        <f t="shared" si="26"/>
        <v>0</v>
      </c>
      <c r="AC53" s="164">
        <f t="shared" si="22"/>
        <v>0</v>
      </c>
      <c r="AD53" s="165">
        <f t="shared" si="23"/>
        <v>30</v>
      </c>
    </row>
    <row r="54" spans="1:30" ht="12.75">
      <c r="A54" s="19">
        <f t="shared" si="24"/>
        <v>49</v>
      </c>
      <c r="B54" s="20"/>
      <c r="C54" s="21">
        <f>IF(ISERROR(VLOOKUP($B54,'Vysledky (1)'!$C$5:$L$50,10,FALSE)),"",VLOOKUP($B54,'Vysledky (1)'!$C$5:$L$50,10,FALSE))</f>
      </c>
      <c r="D54" s="21">
        <f>IF(ISERROR(VLOOKUP($B54,'Vysledky (2)'!$C$5:$L$50,10,FALSE)),"",VLOOKUP($B54,'Vysledky (2)'!$C$5:$L$50,10,FALSE))</f>
      </c>
      <c r="E54" s="21">
        <f>IF(ISERROR(VLOOKUP($B54,'Vysledky (3)'!$C$5:$L$50,10,FALSE)),"",VLOOKUP($B54,'Vysledky (3)'!$C$5:$L$50,10,FALSE))</f>
      </c>
      <c r="F54" s="21">
        <f>IF(ISERROR(VLOOKUP($B54,'Vysledky (4)'!$C$5:$L$50,10,FALSE)),"",VLOOKUP($B54,'Vysledky (4)'!$C$5:$L$50,10,FALSE))</f>
      </c>
      <c r="G54" s="21">
        <f>IF(ISERROR(VLOOKUP($B54,'Vysledky (5)'!$C$5:$L$50,10,FALSE)),"",VLOOKUP($B54,'Vysledky (5)'!$C$5:$L$50,10,FALSE))</f>
      </c>
      <c r="H54" s="21">
        <f>IF(ISERROR(VLOOKUP($B54,'Vysledky (6)'!$C$5:$L$50,10,FALSE)),"",VLOOKUP($B54,'Vysledky (6)'!$C$5:$L$50,10,FALSE))</f>
      </c>
      <c r="I54" s="21">
        <f>IF(ISERROR(VLOOKUP($B54,'Vysledky (7)'!$C$5:$L$50,10,FALSE)),"",VLOOKUP($B54,'Vysledky (7)'!$C$5:$L$50,10,FALSE))</f>
      </c>
      <c r="J54" s="21">
        <f>IF(ISERROR(VLOOKUP($B54,'Vysledky (8)'!$C$5:$L$50,10,FALSE)),"",VLOOKUP($B54,'Vysledky (8)'!$C$5:$L$50,10,FALSE))</f>
      </c>
      <c r="K54" s="21">
        <f>IF(ISERROR(VLOOKUP($B54,'Vysledky (9)'!$C$5:$L$50,10,FALSE)),"",VLOOKUP($B54,'Vysledky (9)'!$C$5:$L$50,10,FALSE))</f>
      </c>
      <c r="L54" s="21">
        <f>IF(ISERROR(VLOOKUP($B54,'Vysledky (10)'!$C$5:$L$50,10,FALSE)),"",VLOOKUP($B54,'Vysledky (10)'!$C$5:$L$50,10,FALSE))</f>
      </c>
      <c r="M54" s="22">
        <f t="shared" si="15"/>
        <v>0</v>
      </c>
      <c r="N54" s="2"/>
      <c r="O54">
        <f t="shared" si="17"/>
        <v>0</v>
      </c>
      <c r="P54">
        <f t="shared" si="18"/>
        <v>0</v>
      </c>
      <c r="Q54" s="24">
        <f t="shared" si="19"/>
        <v>0</v>
      </c>
      <c r="R54" s="24">
        <f t="shared" si="25"/>
        <v>0</v>
      </c>
      <c r="S54" s="24">
        <f t="shared" si="25"/>
        <v>0</v>
      </c>
      <c r="T54" s="24">
        <f t="shared" si="25"/>
        <v>0</v>
      </c>
      <c r="U54">
        <f t="shared" si="20"/>
        <v>0</v>
      </c>
      <c r="V54">
        <f t="shared" si="21"/>
        <v>0</v>
      </c>
      <c r="W54" s="163">
        <f t="shared" si="26"/>
        <v>0</v>
      </c>
      <c r="X54" s="163">
        <f t="shared" si="26"/>
        <v>0</v>
      </c>
      <c r="Y54" s="163">
        <f t="shared" si="26"/>
        <v>0</v>
      </c>
      <c r="Z54" s="163">
        <f t="shared" si="26"/>
        <v>0</v>
      </c>
      <c r="AA54" s="163">
        <f t="shared" si="26"/>
        <v>0</v>
      </c>
      <c r="AB54" s="163">
        <f t="shared" si="26"/>
        <v>0</v>
      </c>
      <c r="AC54" s="164">
        <f t="shared" si="22"/>
        <v>0</v>
      </c>
      <c r="AD54" s="165">
        <f t="shared" si="23"/>
        <v>30</v>
      </c>
    </row>
    <row r="55" spans="1:30" ht="12.75">
      <c r="A55" s="19">
        <f t="shared" si="24"/>
        <v>50</v>
      </c>
      <c r="B55" s="20"/>
      <c r="C55" s="21">
        <f>IF(ISERROR(VLOOKUP($B55,'Vysledky (1)'!$C$5:$L$50,10,FALSE)),"",VLOOKUP($B55,'Vysledky (1)'!$C$5:$L$50,10,FALSE))</f>
      </c>
      <c r="D55" s="21">
        <f>IF(ISERROR(VLOOKUP($B55,'Vysledky (2)'!$C$5:$L$50,10,FALSE)),"",VLOOKUP($B55,'Vysledky (2)'!$C$5:$L$50,10,FALSE))</f>
      </c>
      <c r="E55" s="21">
        <f>IF(ISERROR(VLOOKUP($B55,'Vysledky (3)'!$C$5:$L$50,10,FALSE)),"",VLOOKUP($B55,'Vysledky (3)'!$C$5:$L$50,10,FALSE))</f>
      </c>
      <c r="F55" s="21">
        <f>IF(ISERROR(VLOOKUP($B55,'Vysledky (4)'!$C$5:$L$50,10,FALSE)),"",VLOOKUP($B55,'Vysledky (4)'!$C$5:$L$50,10,FALSE))</f>
      </c>
      <c r="G55" s="21">
        <f>IF(ISERROR(VLOOKUP($B55,'Vysledky (5)'!$C$5:$L$50,10,FALSE)),"",VLOOKUP($B55,'Vysledky (5)'!$C$5:$L$50,10,FALSE))</f>
      </c>
      <c r="H55" s="21">
        <f>IF(ISERROR(VLOOKUP($B55,'Vysledky (6)'!$C$5:$L$50,10,FALSE)),"",VLOOKUP($B55,'Vysledky (6)'!$C$5:$L$50,10,FALSE))</f>
      </c>
      <c r="I55" s="21">
        <f>IF(ISERROR(VLOOKUP($B55,'Vysledky (7)'!$C$5:$L$50,10,FALSE)),"",VLOOKUP($B55,'Vysledky (7)'!$C$5:$L$50,10,FALSE))</f>
      </c>
      <c r="J55" s="21">
        <f>IF(ISERROR(VLOOKUP($B55,'Vysledky (8)'!$C$5:$L$50,10,FALSE)),"",VLOOKUP($B55,'Vysledky (8)'!$C$5:$L$50,10,FALSE))</f>
      </c>
      <c r="K55" s="21">
        <f>IF(ISERROR(VLOOKUP($B55,'Vysledky (9)'!$C$5:$L$50,10,FALSE)),"",VLOOKUP($B55,'Vysledky (9)'!$C$5:$L$50,10,FALSE))</f>
      </c>
      <c r="L55" s="21">
        <f>IF(ISERROR(VLOOKUP($B55,'Vysledky (10)'!$C$5:$L$50,10,FALSE)),"",VLOOKUP($B55,'Vysledky (10)'!$C$5:$L$50,10,FALSE))</f>
      </c>
      <c r="M55" s="22">
        <f t="shared" si="15"/>
        <v>0</v>
      </c>
      <c r="N55" s="2"/>
      <c r="O55">
        <f t="shared" si="17"/>
        <v>0</v>
      </c>
      <c r="P55">
        <f t="shared" si="18"/>
        <v>0</v>
      </c>
      <c r="Q55" s="24">
        <f t="shared" si="19"/>
        <v>0</v>
      </c>
      <c r="R55" s="24">
        <f t="shared" si="25"/>
        <v>0</v>
      </c>
      <c r="S55" s="24">
        <f t="shared" si="25"/>
        <v>0</v>
      </c>
      <c r="T55" s="24">
        <f t="shared" si="25"/>
        <v>0</v>
      </c>
      <c r="U55">
        <f t="shared" si="20"/>
        <v>0</v>
      </c>
      <c r="V55">
        <f t="shared" si="21"/>
        <v>0</v>
      </c>
      <c r="W55" s="163">
        <f t="shared" si="26"/>
        <v>0</v>
      </c>
      <c r="X55" s="163">
        <f t="shared" si="26"/>
        <v>0</v>
      </c>
      <c r="Y55" s="163">
        <f t="shared" si="26"/>
        <v>0</v>
      </c>
      <c r="Z55" s="163">
        <f t="shared" si="26"/>
        <v>0</v>
      </c>
      <c r="AA55" s="163">
        <f t="shared" si="26"/>
        <v>0</v>
      </c>
      <c r="AB55" s="163">
        <f t="shared" si="26"/>
        <v>0</v>
      </c>
      <c r="AC55" s="164">
        <f t="shared" si="22"/>
        <v>0</v>
      </c>
      <c r="AD55" s="165">
        <f t="shared" si="23"/>
        <v>30</v>
      </c>
    </row>
    <row r="56" spans="1:30" ht="12.75">
      <c r="A56" s="19">
        <f t="shared" si="24"/>
        <v>51</v>
      </c>
      <c r="B56" s="20"/>
      <c r="C56" s="21">
        <f>IF(ISERROR(VLOOKUP($B56,'Vysledky (1)'!$C$5:$L$50,10,FALSE)),"",VLOOKUP($B56,'Vysledky (1)'!$C$5:$L$50,10,FALSE))</f>
      </c>
      <c r="D56" s="21">
        <f>IF(ISERROR(VLOOKUP($B56,'Vysledky (2)'!$C$5:$L$50,10,FALSE)),"",VLOOKUP($B56,'Vysledky (2)'!$C$5:$L$50,10,FALSE))</f>
      </c>
      <c r="E56" s="21">
        <f>IF(ISERROR(VLOOKUP($B56,'Vysledky (3)'!$C$5:$L$50,10,FALSE)),"",VLOOKUP($B56,'Vysledky (3)'!$C$5:$L$50,10,FALSE))</f>
      </c>
      <c r="F56" s="21">
        <f>IF(ISERROR(VLOOKUP($B56,'Vysledky (4)'!$C$5:$L$50,10,FALSE)),"",VLOOKUP($B56,'Vysledky (4)'!$C$5:$L$50,10,FALSE))</f>
      </c>
      <c r="G56" s="21">
        <f>IF(ISERROR(VLOOKUP($B56,'Vysledky (5)'!$C$5:$L$50,10,FALSE)),"",VLOOKUP($B56,'Vysledky (5)'!$C$5:$L$50,10,FALSE))</f>
      </c>
      <c r="H56" s="21">
        <f>IF(ISERROR(VLOOKUP($B56,'Vysledky (6)'!$C$5:$L$50,10,FALSE)),"",VLOOKUP($B56,'Vysledky (6)'!$C$5:$L$50,10,FALSE))</f>
      </c>
      <c r="I56" s="21">
        <f>IF(ISERROR(VLOOKUP($B56,'Vysledky (7)'!$C$5:$L$50,10,FALSE)),"",VLOOKUP($B56,'Vysledky (7)'!$C$5:$L$50,10,FALSE))</f>
      </c>
      <c r="J56" s="21">
        <f>IF(ISERROR(VLOOKUP($B56,'Vysledky (8)'!$C$5:$L$50,10,FALSE)),"",VLOOKUP($B56,'Vysledky (8)'!$C$5:$L$50,10,FALSE))</f>
      </c>
      <c r="K56" s="21">
        <f>IF(ISERROR(VLOOKUP($B56,'Vysledky (9)'!$C$5:$L$50,10,FALSE)),"",VLOOKUP($B56,'Vysledky (9)'!$C$5:$L$50,10,FALSE))</f>
      </c>
      <c r="L56" s="21">
        <f>IF(ISERROR(VLOOKUP($B56,'Vysledky (10)'!$C$5:$L$50,10,FALSE)),"",VLOOKUP($B56,'Vysledky (10)'!$C$5:$L$50,10,FALSE))</f>
      </c>
      <c r="M56" s="22">
        <f t="shared" si="15"/>
        <v>0</v>
      </c>
      <c r="N56" s="2"/>
      <c r="O56">
        <f t="shared" si="17"/>
        <v>0</v>
      </c>
      <c r="P56">
        <f t="shared" si="18"/>
        <v>0</v>
      </c>
      <c r="Q56" s="24">
        <f t="shared" si="19"/>
        <v>0</v>
      </c>
      <c r="R56" s="24">
        <f t="shared" si="25"/>
        <v>0</v>
      </c>
      <c r="S56" s="24">
        <f t="shared" si="25"/>
        <v>0</v>
      </c>
      <c r="T56" s="24">
        <f t="shared" si="25"/>
        <v>0</v>
      </c>
      <c r="U56">
        <f t="shared" si="20"/>
        <v>0</v>
      </c>
      <c r="V56">
        <f t="shared" si="21"/>
        <v>0</v>
      </c>
      <c r="W56" s="163">
        <f aca="true" t="shared" si="27" ref="W56:AB65">IF(ISERROR(LARGE($C56:$L56,W$5)),0,LARGE($C56:$L56,W$5))*W$4</f>
        <v>0</v>
      </c>
      <c r="X56" s="163">
        <f t="shared" si="27"/>
        <v>0</v>
      </c>
      <c r="Y56" s="163">
        <f t="shared" si="27"/>
        <v>0</v>
      </c>
      <c r="Z56" s="163">
        <f t="shared" si="27"/>
        <v>0</v>
      </c>
      <c r="AA56" s="163">
        <f t="shared" si="27"/>
        <v>0</v>
      </c>
      <c r="AB56" s="163">
        <f t="shared" si="27"/>
        <v>0</v>
      </c>
      <c r="AC56" s="164">
        <f t="shared" si="22"/>
        <v>0</v>
      </c>
      <c r="AD56" s="165">
        <f t="shared" si="23"/>
        <v>30</v>
      </c>
    </row>
    <row r="57" spans="1:30" ht="12.75">
      <c r="A57" s="19">
        <f t="shared" si="24"/>
        <v>52</v>
      </c>
      <c r="B57" s="20"/>
      <c r="C57" s="21">
        <f>IF(ISERROR(VLOOKUP($B57,'Vysledky (1)'!$C$5:$L$50,10,FALSE)),"",VLOOKUP($B57,'Vysledky (1)'!$C$5:$L$50,10,FALSE))</f>
      </c>
      <c r="D57" s="21">
        <f>IF(ISERROR(VLOOKUP($B57,'Vysledky (2)'!$C$5:$L$50,10,FALSE)),"",VLOOKUP($B57,'Vysledky (2)'!$C$5:$L$50,10,FALSE))</f>
      </c>
      <c r="E57" s="21">
        <f>IF(ISERROR(VLOOKUP($B57,'Vysledky (3)'!$C$5:$L$50,10,FALSE)),"",VLOOKUP($B57,'Vysledky (3)'!$C$5:$L$50,10,FALSE))</f>
      </c>
      <c r="F57" s="21">
        <f>IF(ISERROR(VLOOKUP($B57,'Vysledky (4)'!$C$5:$L$50,10,FALSE)),"",VLOOKUP($B57,'Vysledky (4)'!$C$5:$L$50,10,FALSE))</f>
      </c>
      <c r="G57" s="21">
        <f>IF(ISERROR(VLOOKUP($B57,'Vysledky (5)'!$C$5:$L$50,10,FALSE)),"",VLOOKUP($B57,'Vysledky (5)'!$C$5:$L$50,10,FALSE))</f>
      </c>
      <c r="H57" s="21">
        <f>IF(ISERROR(VLOOKUP($B57,'Vysledky (6)'!$C$5:$L$50,10,FALSE)),"",VLOOKUP($B57,'Vysledky (6)'!$C$5:$L$50,10,FALSE))</f>
      </c>
      <c r="I57" s="21">
        <f>IF(ISERROR(VLOOKUP($B57,'Vysledky (7)'!$C$5:$L$50,10,FALSE)),"",VLOOKUP($B57,'Vysledky (7)'!$C$5:$L$50,10,FALSE))</f>
      </c>
      <c r="J57" s="21">
        <f>IF(ISERROR(VLOOKUP($B57,'Vysledky (8)'!$C$5:$L$50,10,FALSE)),"",VLOOKUP($B57,'Vysledky (8)'!$C$5:$L$50,10,FALSE))</f>
      </c>
      <c r="K57" s="21">
        <f>IF(ISERROR(VLOOKUP($B57,'Vysledky (9)'!$C$5:$L$50,10,FALSE)),"",VLOOKUP($B57,'Vysledky (9)'!$C$5:$L$50,10,FALSE))</f>
      </c>
      <c r="L57" s="21">
        <f>IF(ISERROR(VLOOKUP($B57,'Vysledky (10)'!$C$5:$L$50,10,FALSE)),"",VLOOKUP($B57,'Vysledky (10)'!$C$5:$L$50,10,FALSE))</f>
      </c>
      <c r="M57" s="22">
        <f t="shared" si="15"/>
        <v>0</v>
      </c>
      <c r="N57" s="2"/>
      <c r="O57">
        <f t="shared" si="17"/>
        <v>0</v>
      </c>
      <c r="P57">
        <f t="shared" si="18"/>
        <v>0</v>
      </c>
      <c r="Q57" s="24">
        <f t="shared" si="19"/>
        <v>0</v>
      </c>
      <c r="R57" s="24">
        <f t="shared" si="25"/>
        <v>0</v>
      </c>
      <c r="S57" s="24">
        <f t="shared" si="25"/>
        <v>0</v>
      </c>
      <c r="T57" s="24">
        <f t="shared" si="25"/>
        <v>0</v>
      </c>
      <c r="U57">
        <f t="shared" si="20"/>
        <v>0</v>
      </c>
      <c r="V57">
        <f t="shared" si="21"/>
        <v>0</v>
      </c>
      <c r="W57" s="163">
        <f t="shared" si="27"/>
        <v>0</v>
      </c>
      <c r="X57" s="163">
        <f t="shared" si="27"/>
        <v>0</v>
      </c>
      <c r="Y57" s="163">
        <f t="shared" si="27"/>
        <v>0</v>
      </c>
      <c r="Z57" s="163">
        <f t="shared" si="27"/>
        <v>0</v>
      </c>
      <c r="AA57" s="163">
        <f t="shared" si="27"/>
        <v>0</v>
      </c>
      <c r="AB57" s="163">
        <f t="shared" si="27"/>
        <v>0</v>
      </c>
      <c r="AC57" s="164">
        <f t="shared" si="22"/>
        <v>0</v>
      </c>
      <c r="AD57" s="165">
        <f t="shared" si="23"/>
        <v>30</v>
      </c>
    </row>
    <row r="58" spans="1:30" ht="12.75">
      <c r="A58" s="19">
        <f t="shared" si="24"/>
        <v>53</v>
      </c>
      <c r="B58" s="20"/>
      <c r="C58" s="21">
        <f>IF(ISERROR(VLOOKUP($B58,'Vysledky (1)'!$C$5:$L$50,10,FALSE)),"",VLOOKUP($B58,'Vysledky (1)'!$C$5:$L$50,10,FALSE))</f>
      </c>
      <c r="D58" s="21">
        <f>IF(ISERROR(VLOOKUP($B58,'Vysledky (2)'!$C$5:$L$50,10,FALSE)),"",VLOOKUP($B58,'Vysledky (2)'!$C$5:$L$50,10,FALSE))</f>
      </c>
      <c r="E58" s="21">
        <f>IF(ISERROR(VLOOKUP($B58,'Vysledky (3)'!$C$5:$L$50,10,FALSE)),"",VLOOKUP($B58,'Vysledky (3)'!$C$5:$L$50,10,FALSE))</f>
      </c>
      <c r="F58" s="21">
        <f>IF(ISERROR(VLOOKUP($B58,'Vysledky (4)'!$C$5:$L$50,10,FALSE)),"",VLOOKUP($B58,'Vysledky (4)'!$C$5:$L$50,10,FALSE))</f>
      </c>
      <c r="G58" s="21">
        <f>IF(ISERROR(VLOOKUP($B58,'Vysledky (5)'!$C$5:$L$50,10,FALSE)),"",VLOOKUP($B58,'Vysledky (5)'!$C$5:$L$50,10,FALSE))</f>
      </c>
      <c r="H58" s="21">
        <f>IF(ISERROR(VLOOKUP($B58,'Vysledky (6)'!$C$5:$L$50,10,FALSE)),"",VLOOKUP($B58,'Vysledky (6)'!$C$5:$L$50,10,FALSE))</f>
      </c>
      <c r="I58" s="21">
        <f>IF(ISERROR(VLOOKUP($B58,'Vysledky (7)'!$C$5:$L$50,10,FALSE)),"",VLOOKUP($B58,'Vysledky (7)'!$C$5:$L$50,10,FALSE))</f>
      </c>
      <c r="J58" s="21">
        <f>IF(ISERROR(VLOOKUP($B58,'Vysledky (8)'!$C$5:$L$50,10,FALSE)),"",VLOOKUP($B58,'Vysledky (8)'!$C$5:$L$50,10,FALSE))</f>
      </c>
      <c r="K58" s="21">
        <f>IF(ISERROR(VLOOKUP($B58,'Vysledky (9)'!$C$5:$L$50,10,FALSE)),"",VLOOKUP($B58,'Vysledky (9)'!$C$5:$L$50,10,FALSE))</f>
      </c>
      <c r="L58" s="21">
        <f>IF(ISERROR(VLOOKUP($B58,'Vysledky (10)'!$C$5:$L$50,10,FALSE)),"",VLOOKUP($B58,'Vysledky (10)'!$C$5:$L$50,10,FALSE))</f>
      </c>
      <c r="M58" s="22">
        <f t="shared" si="15"/>
        <v>0</v>
      </c>
      <c r="N58" s="2"/>
      <c r="O58">
        <f t="shared" si="17"/>
        <v>0</v>
      </c>
      <c r="P58">
        <f t="shared" si="18"/>
        <v>0</v>
      </c>
      <c r="Q58" s="24">
        <f t="shared" si="19"/>
        <v>0</v>
      </c>
      <c r="R58" s="24">
        <f t="shared" si="25"/>
        <v>0</v>
      </c>
      <c r="S58" s="24">
        <f t="shared" si="25"/>
        <v>0</v>
      </c>
      <c r="T58" s="24">
        <f t="shared" si="25"/>
        <v>0</v>
      </c>
      <c r="U58">
        <f t="shared" si="20"/>
        <v>0</v>
      </c>
      <c r="V58">
        <f t="shared" si="21"/>
        <v>0</v>
      </c>
      <c r="W58" s="163">
        <f t="shared" si="27"/>
        <v>0</v>
      </c>
      <c r="X58" s="163">
        <f t="shared" si="27"/>
        <v>0</v>
      </c>
      <c r="Y58" s="163">
        <f t="shared" si="27"/>
        <v>0</v>
      </c>
      <c r="Z58" s="163">
        <f t="shared" si="27"/>
        <v>0</v>
      </c>
      <c r="AA58" s="163">
        <f t="shared" si="27"/>
        <v>0</v>
      </c>
      <c r="AB58" s="163">
        <f t="shared" si="27"/>
        <v>0</v>
      </c>
      <c r="AC58" s="164">
        <f t="shared" si="22"/>
        <v>0</v>
      </c>
      <c r="AD58" s="165">
        <f t="shared" si="23"/>
        <v>30</v>
      </c>
    </row>
    <row r="59" spans="1:30" ht="12.75">
      <c r="A59" s="19">
        <f t="shared" si="24"/>
        <v>54</v>
      </c>
      <c r="B59" s="20"/>
      <c r="C59" s="21">
        <f>IF(ISERROR(VLOOKUP($B59,'Vysledky (1)'!$C$5:$L$50,10,FALSE)),"",VLOOKUP($B59,'Vysledky (1)'!$C$5:$L$50,10,FALSE))</f>
      </c>
      <c r="D59" s="21">
        <f>IF(ISERROR(VLOOKUP($B59,'Vysledky (2)'!$C$5:$L$50,10,FALSE)),"",VLOOKUP($B59,'Vysledky (2)'!$C$5:$L$50,10,FALSE))</f>
      </c>
      <c r="E59" s="21">
        <f>IF(ISERROR(VLOOKUP($B59,'Vysledky (3)'!$C$5:$L$50,10,FALSE)),"",VLOOKUP($B59,'Vysledky (3)'!$C$5:$L$50,10,FALSE))</f>
      </c>
      <c r="F59" s="21">
        <f>IF(ISERROR(VLOOKUP($B59,'Vysledky (4)'!$C$5:$L$50,10,FALSE)),"",VLOOKUP($B59,'Vysledky (4)'!$C$5:$L$50,10,FALSE))</f>
      </c>
      <c r="G59" s="21">
        <f>IF(ISERROR(VLOOKUP($B59,'Vysledky (5)'!$C$5:$L$50,10,FALSE)),"",VLOOKUP($B59,'Vysledky (5)'!$C$5:$L$50,10,FALSE))</f>
      </c>
      <c r="H59" s="21">
        <f>IF(ISERROR(VLOOKUP($B59,'Vysledky (6)'!$C$5:$L$50,10,FALSE)),"",VLOOKUP($B59,'Vysledky (6)'!$C$5:$L$50,10,FALSE))</f>
      </c>
      <c r="I59" s="21">
        <f>IF(ISERROR(VLOOKUP($B59,'Vysledky (7)'!$C$5:$L$50,10,FALSE)),"",VLOOKUP($B59,'Vysledky (7)'!$C$5:$L$50,10,FALSE))</f>
      </c>
      <c r="J59" s="21">
        <f>IF(ISERROR(VLOOKUP($B59,'Vysledky (8)'!$C$5:$L$50,10,FALSE)),"",VLOOKUP($B59,'Vysledky (8)'!$C$5:$L$50,10,FALSE))</f>
      </c>
      <c r="K59" s="21">
        <f>IF(ISERROR(VLOOKUP($B59,'Vysledky (9)'!$C$5:$L$50,10,FALSE)),"",VLOOKUP($B59,'Vysledky (9)'!$C$5:$L$50,10,FALSE))</f>
      </c>
      <c r="L59" s="21">
        <f>IF(ISERROR(VLOOKUP($B59,'Vysledky (10)'!$C$5:$L$50,10,FALSE)),"",VLOOKUP($B59,'Vysledky (10)'!$C$5:$L$50,10,FALSE))</f>
      </c>
      <c r="M59" s="22">
        <f t="shared" si="15"/>
        <v>0</v>
      </c>
      <c r="N59" s="2"/>
      <c r="O59">
        <f t="shared" si="17"/>
        <v>0</v>
      </c>
      <c r="P59">
        <f t="shared" si="18"/>
        <v>0</v>
      </c>
      <c r="Q59" s="24">
        <f t="shared" si="19"/>
        <v>0</v>
      </c>
      <c r="R59" s="24">
        <f t="shared" si="25"/>
        <v>0</v>
      </c>
      <c r="S59" s="24">
        <f t="shared" si="25"/>
        <v>0</v>
      </c>
      <c r="T59" s="24">
        <f t="shared" si="25"/>
        <v>0</v>
      </c>
      <c r="U59">
        <f t="shared" si="20"/>
        <v>0</v>
      </c>
      <c r="V59">
        <f t="shared" si="21"/>
        <v>0</v>
      </c>
      <c r="W59" s="163">
        <f t="shared" si="27"/>
        <v>0</v>
      </c>
      <c r="X59" s="163">
        <f t="shared" si="27"/>
        <v>0</v>
      </c>
      <c r="Y59" s="163">
        <f t="shared" si="27"/>
        <v>0</v>
      </c>
      <c r="Z59" s="163">
        <f t="shared" si="27"/>
        <v>0</v>
      </c>
      <c r="AA59" s="163">
        <f t="shared" si="27"/>
        <v>0</v>
      </c>
      <c r="AB59" s="163">
        <f t="shared" si="27"/>
        <v>0</v>
      </c>
      <c r="AC59" s="164">
        <f t="shared" si="22"/>
        <v>0</v>
      </c>
      <c r="AD59" s="165">
        <f t="shared" si="23"/>
        <v>30</v>
      </c>
    </row>
    <row r="60" spans="1:30" ht="12.75">
      <c r="A60" s="19">
        <f t="shared" si="24"/>
        <v>55</v>
      </c>
      <c r="B60" s="20"/>
      <c r="C60" s="21">
        <f>IF(ISERROR(VLOOKUP($B60,'Vysledky (1)'!$C$5:$L$50,10,FALSE)),"",VLOOKUP($B60,'Vysledky (1)'!$C$5:$L$50,10,FALSE))</f>
      </c>
      <c r="D60" s="21">
        <f>IF(ISERROR(VLOOKUP($B60,'Vysledky (2)'!$C$5:$L$50,10,FALSE)),"",VLOOKUP($B60,'Vysledky (2)'!$C$5:$L$50,10,FALSE))</f>
      </c>
      <c r="E60" s="21">
        <f>IF(ISERROR(VLOOKUP($B60,'Vysledky (3)'!$C$5:$L$50,10,FALSE)),"",VLOOKUP($B60,'Vysledky (3)'!$C$5:$L$50,10,FALSE))</f>
      </c>
      <c r="F60" s="21">
        <f>IF(ISERROR(VLOOKUP($B60,'Vysledky (4)'!$C$5:$L$50,10,FALSE)),"",VLOOKUP($B60,'Vysledky (4)'!$C$5:$L$50,10,FALSE))</f>
      </c>
      <c r="G60" s="21">
        <f>IF(ISERROR(VLOOKUP($B60,'Vysledky (5)'!$C$5:$L$50,10,FALSE)),"",VLOOKUP($B60,'Vysledky (5)'!$C$5:$L$50,10,FALSE))</f>
      </c>
      <c r="H60" s="21">
        <f>IF(ISERROR(VLOOKUP($B60,'Vysledky (6)'!$C$5:$L$50,10,FALSE)),"",VLOOKUP($B60,'Vysledky (6)'!$C$5:$L$50,10,FALSE))</f>
      </c>
      <c r="I60" s="21">
        <f>IF(ISERROR(VLOOKUP($B60,'Vysledky (7)'!$C$5:$L$50,10,FALSE)),"",VLOOKUP($B60,'Vysledky (7)'!$C$5:$L$50,10,FALSE))</f>
      </c>
      <c r="J60" s="21">
        <f>IF(ISERROR(VLOOKUP($B60,'Vysledky (8)'!$C$5:$L$50,10,FALSE)),"",VLOOKUP($B60,'Vysledky (8)'!$C$5:$L$50,10,FALSE))</f>
      </c>
      <c r="K60" s="21">
        <f>IF(ISERROR(VLOOKUP($B60,'Vysledky (9)'!$C$5:$L$50,10,FALSE)),"",VLOOKUP($B60,'Vysledky (9)'!$C$5:$L$50,10,FALSE))</f>
      </c>
      <c r="L60" s="21">
        <f>IF(ISERROR(VLOOKUP($B60,'Vysledky (10)'!$C$5:$L$50,10,FALSE)),"",VLOOKUP($B60,'Vysledky (10)'!$C$5:$L$50,10,FALSE))</f>
      </c>
      <c r="M60" s="22">
        <f t="shared" si="15"/>
        <v>0</v>
      </c>
      <c r="N60" s="2"/>
      <c r="O60">
        <f t="shared" si="17"/>
        <v>0</v>
      </c>
      <c r="P60">
        <f t="shared" si="18"/>
        <v>0</v>
      </c>
      <c r="Q60" s="24">
        <f t="shared" si="19"/>
        <v>0</v>
      </c>
      <c r="R60" s="24">
        <f t="shared" si="25"/>
        <v>0</v>
      </c>
      <c r="S60" s="24">
        <f t="shared" si="25"/>
        <v>0</v>
      </c>
      <c r="T60" s="24">
        <f t="shared" si="25"/>
        <v>0</v>
      </c>
      <c r="U60">
        <f t="shared" si="20"/>
        <v>0</v>
      </c>
      <c r="V60">
        <f t="shared" si="21"/>
        <v>0</v>
      </c>
      <c r="W60" s="163">
        <f t="shared" si="27"/>
        <v>0</v>
      </c>
      <c r="X60" s="163">
        <f t="shared" si="27"/>
        <v>0</v>
      </c>
      <c r="Y60" s="163">
        <f t="shared" si="27"/>
        <v>0</v>
      </c>
      <c r="Z60" s="163">
        <f t="shared" si="27"/>
        <v>0</v>
      </c>
      <c r="AA60" s="163">
        <f t="shared" si="27"/>
        <v>0</v>
      </c>
      <c r="AB60" s="163">
        <f t="shared" si="27"/>
        <v>0</v>
      </c>
      <c r="AC60" s="164">
        <f t="shared" si="22"/>
        <v>0</v>
      </c>
      <c r="AD60" s="165">
        <f t="shared" si="23"/>
        <v>30</v>
      </c>
    </row>
    <row r="61" spans="1:30" ht="12.75">
      <c r="A61" s="19">
        <f t="shared" si="24"/>
        <v>56</v>
      </c>
      <c r="B61" s="20"/>
      <c r="C61" s="21">
        <f>IF(ISERROR(VLOOKUP($B61,'Vysledky (1)'!$C$5:$L$50,10,FALSE)),"",VLOOKUP($B61,'Vysledky (1)'!$C$5:$L$50,10,FALSE))</f>
      </c>
      <c r="D61" s="21">
        <f>IF(ISERROR(VLOOKUP($B61,'Vysledky (2)'!$C$5:$L$50,10,FALSE)),"",VLOOKUP($B61,'Vysledky (2)'!$C$5:$L$50,10,FALSE))</f>
      </c>
      <c r="E61" s="21">
        <f>IF(ISERROR(VLOOKUP($B61,'Vysledky (3)'!$C$5:$L$50,10,FALSE)),"",VLOOKUP($B61,'Vysledky (3)'!$C$5:$L$50,10,FALSE))</f>
      </c>
      <c r="F61" s="21">
        <f>IF(ISERROR(VLOOKUP($B61,'Vysledky (4)'!$C$5:$L$50,10,FALSE)),"",VLOOKUP($B61,'Vysledky (4)'!$C$5:$L$50,10,FALSE))</f>
      </c>
      <c r="G61" s="21">
        <f>IF(ISERROR(VLOOKUP($B61,'Vysledky (5)'!$C$5:$L$50,10,FALSE)),"",VLOOKUP($B61,'Vysledky (5)'!$C$5:$L$50,10,FALSE))</f>
      </c>
      <c r="H61" s="21">
        <f>IF(ISERROR(VLOOKUP($B61,'Vysledky (6)'!$C$5:$L$50,10,FALSE)),"",VLOOKUP($B61,'Vysledky (6)'!$C$5:$L$50,10,FALSE))</f>
      </c>
      <c r="I61" s="21">
        <f>IF(ISERROR(VLOOKUP($B61,'Vysledky (7)'!$C$5:$L$50,10,FALSE)),"",VLOOKUP($B61,'Vysledky (7)'!$C$5:$L$50,10,FALSE))</f>
      </c>
      <c r="J61" s="21">
        <f>IF(ISERROR(VLOOKUP($B61,'Vysledky (8)'!$C$5:$L$50,10,FALSE)),"",VLOOKUP($B61,'Vysledky (8)'!$C$5:$L$50,10,FALSE))</f>
      </c>
      <c r="K61" s="21">
        <f>IF(ISERROR(VLOOKUP($B61,'Vysledky (9)'!$C$5:$L$50,10,FALSE)),"",VLOOKUP($B61,'Vysledky (9)'!$C$5:$L$50,10,FALSE))</f>
      </c>
      <c r="L61" s="21">
        <f>IF(ISERROR(VLOOKUP($B61,'Vysledky (10)'!$C$5:$L$50,10,FALSE)),"",VLOOKUP($B61,'Vysledky (10)'!$C$5:$L$50,10,FALSE))</f>
      </c>
      <c r="M61" s="22">
        <f t="shared" si="15"/>
        <v>0</v>
      </c>
      <c r="N61" s="2"/>
      <c r="O61">
        <f t="shared" si="17"/>
        <v>0</v>
      </c>
      <c r="P61">
        <f t="shared" si="18"/>
        <v>0</v>
      </c>
      <c r="Q61" s="24">
        <f t="shared" si="19"/>
        <v>0</v>
      </c>
      <c r="R61" s="24">
        <f t="shared" si="25"/>
        <v>0</v>
      </c>
      <c r="S61" s="24">
        <f t="shared" si="25"/>
        <v>0</v>
      </c>
      <c r="T61" s="24">
        <f t="shared" si="25"/>
        <v>0</v>
      </c>
      <c r="U61">
        <f t="shared" si="20"/>
        <v>0</v>
      </c>
      <c r="V61">
        <f t="shared" si="21"/>
        <v>0</v>
      </c>
      <c r="W61" s="163">
        <f t="shared" si="27"/>
        <v>0</v>
      </c>
      <c r="X61" s="163">
        <f t="shared" si="27"/>
        <v>0</v>
      </c>
      <c r="Y61" s="163">
        <f t="shared" si="27"/>
        <v>0</v>
      </c>
      <c r="Z61" s="163">
        <f t="shared" si="27"/>
        <v>0</v>
      </c>
      <c r="AA61" s="163">
        <f t="shared" si="27"/>
        <v>0</v>
      </c>
      <c r="AB61" s="163">
        <f t="shared" si="27"/>
        <v>0</v>
      </c>
      <c r="AC61" s="164">
        <f t="shared" si="22"/>
        <v>0</v>
      </c>
      <c r="AD61" s="165">
        <f t="shared" si="23"/>
        <v>30</v>
      </c>
    </row>
    <row r="62" spans="1:30" ht="12.75">
      <c r="A62" s="19">
        <f t="shared" si="24"/>
        <v>57</v>
      </c>
      <c r="B62" s="20"/>
      <c r="C62" s="21">
        <f>IF(ISERROR(VLOOKUP($B62,'Vysledky (1)'!$C$5:$L$50,10,FALSE)),"",VLOOKUP($B62,'Vysledky (1)'!$C$5:$L$50,10,FALSE))</f>
      </c>
      <c r="D62" s="21">
        <f>IF(ISERROR(VLOOKUP($B62,'Vysledky (2)'!$C$5:$L$50,10,FALSE)),"",VLOOKUP($B62,'Vysledky (2)'!$C$5:$L$50,10,FALSE))</f>
      </c>
      <c r="E62" s="21">
        <f>IF(ISERROR(VLOOKUP($B62,'Vysledky (3)'!$C$5:$L$50,10,FALSE)),"",VLOOKUP($B62,'Vysledky (3)'!$C$5:$L$50,10,FALSE))</f>
      </c>
      <c r="F62" s="21">
        <f>IF(ISERROR(VLOOKUP($B62,'Vysledky (4)'!$C$5:$L$50,10,FALSE)),"",VLOOKUP($B62,'Vysledky (4)'!$C$5:$L$50,10,FALSE))</f>
      </c>
      <c r="G62" s="21">
        <f>IF(ISERROR(VLOOKUP($B62,'Vysledky (5)'!$C$5:$L$50,10,FALSE)),"",VLOOKUP($B62,'Vysledky (5)'!$C$5:$L$50,10,FALSE))</f>
      </c>
      <c r="H62" s="21">
        <f>IF(ISERROR(VLOOKUP($B62,'Vysledky (6)'!$C$5:$L$50,10,FALSE)),"",VLOOKUP($B62,'Vysledky (6)'!$C$5:$L$50,10,FALSE))</f>
      </c>
      <c r="I62" s="21">
        <f>IF(ISERROR(VLOOKUP($B62,'Vysledky (7)'!$C$5:$L$50,10,FALSE)),"",VLOOKUP($B62,'Vysledky (7)'!$C$5:$L$50,10,FALSE))</f>
      </c>
      <c r="J62" s="21">
        <f>IF(ISERROR(VLOOKUP($B62,'Vysledky (8)'!$C$5:$L$50,10,FALSE)),"",VLOOKUP($B62,'Vysledky (8)'!$C$5:$L$50,10,FALSE))</f>
      </c>
      <c r="K62" s="21">
        <f>IF(ISERROR(VLOOKUP($B62,'Vysledky (9)'!$C$5:$L$50,10,FALSE)),"",VLOOKUP($B62,'Vysledky (9)'!$C$5:$L$50,10,FALSE))</f>
      </c>
      <c r="L62" s="21">
        <f>IF(ISERROR(VLOOKUP($B62,'Vysledky (10)'!$C$5:$L$50,10,FALSE)),"",VLOOKUP($B62,'Vysledky (10)'!$C$5:$L$50,10,FALSE))</f>
      </c>
      <c r="M62" s="22">
        <f t="shared" si="15"/>
        <v>0</v>
      </c>
      <c r="N62" s="2"/>
      <c r="O62">
        <f t="shared" si="17"/>
        <v>0</v>
      </c>
      <c r="P62">
        <f t="shared" si="18"/>
        <v>0</v>
      </c>
      <c r="Q62" s="24">
        <f t="shared" si="19"/>
        <v>0</v>
      </c>
      <c r="R62" s="24">
        <f t="shared" si="25"/>
        <v>0</v>
      </c>
      <c r="S62" s="24">
        <f t="shared" si="25"/>
        <v>0</v>
      </c>
      <c r="T62" s="24">
        <f t="shared" si="25"/>
        <v>0</v>
      </c>
      <c r="U62">
        <f t="shared" si="20"/>
        <v>0</v>
      </c>
      <c r="V62">
        <f t="shared" si="21"/>
        <v>0</v>
      </c>
      <c r="W62" s="163">
        <f t="shared" si="27"/>
        <v>0</v>
      </c>
      <c r="X62" s="163">
        <f t="shared" si="27"/>
        <v>0</v>
      </c>
      <c r="Y62" s="163">
        <f t="shared" si="27"/>
        <v>0</v>
      </c>
      <c r="Z62" s="163">
        <f t="shared" si="27"/>
        <v>0</v>
      </c>
      <c r="AA62" s="163">
        <f t="shared" si="27"/>
        <v>0</v>
      </c>
      <c r="AB62" s="163">
        <f t="shared" si="27"/>
        <v>0</v>
      </c>
      <c r="AC62" s="164">
        <f t="shared" si="22"/>
        <v>0</v>
      </c>
      <c r="AD62" s="165">
        <f t="shared" si="23"/>
        <v>30</v>
      </c>
    </row>
    <row r="63" spans="1:30" ht="12.75">
      <c r="A63" s="19">
        <f t="shared" si="24"/>
        <v>58</v>
      </c>
      <c r="B63" s="20"/>
      <c r="C63" s="21">
        <f>IF(ISERROR(VLOOKUP($B63,'Vysledky (1)'!$C$5:$L$50,10,FALSE)),"",VLOOKUP($B63,'Vysledky (1)'!$C$5:$L$50,10,FALSE))</f>
      </c>
      <c r="D63" s="21">
        <f>IF(ISERROR(VLOOKUP($B63,'Vysledky (2)'!$C$5:$L$50,10,FALSE)),"",VLOOKUP($B63,'Vysledky (2)'!$C$5:$L$50,10,FALSE))</f>
      </c>
      <c r="E63" s="21">
        <f>IF(ISERROR(VLOOKUP($B63,'Vysledky (3)'!$C$5:$L$50,10,FALSE)),"",VLOOKUP($B63,'Vysledky (3)'!$C$5:$L$50,10,FALSE))</f>
      </c>
      <c r="F63" s="21">
        <f>IF(ISERROR(VLOOKUP($B63,'Vysledky (4)'!$C$5:$L$50,10,FALSE)),"",VLOOKUP($B63,'Vysledky (4)'!$C$5:$L$50,10,FALSE))</f>
      </c>
      <c r="G63" s="21">
        <f>IF(ISERROR(VLOOKUP($B63,'Vysledky (5)'!$C$5:$L$50,10,FALSE)),"",VLOOKUP($B63,'Vysledky (5)'!$C$5:$L$50,10,FALSE))</f>
      </c>
      <c r="H63" s="21">
        <f>IF(ISERROR(VLOOKUP($B63,'Vysledky (6)'!$C$5:$L$50,10,FALSE)),"",VLOOKUP($B63,'Vysledky (6)'!$C$5:$L$50,10,FALSE))</f>
      </c>
      <c r="I63" s="21">
        <f>IF(ISERROR(VLOOKUP($B63,'Vysledky (7)'!$C$5:$L$50,10,FALSE)),"",VLOOKUP($B63,'Vysledky (7)'!$C$5:$L$50,10,FALSE))</f>
      </c>
      <c r="J63" s="21">
        <f>IF(ISERROR(VLOOKUP($B63,'Vysledky (8)'!$C$5:$L$50,10,FALSE)),"",VLOOKUP($B63,'Vysledky (8)'!$C$5:$L$50,10,FALSE))</f>
      </c>
      <c r="K63" s="21">
        <f>IF(ISERROR(VLOOKUP($B63,'Vysledky (9)'!$C$5:$L$50,10,FALSE)),"",VLOOKUP($B63,'Vysledky (9)'!$C$5:$L$50,10,FALSE))</f>
      </c>
      <c r="L63" s="21">
        <f>IF(ISERROR(VLOOKUP($B63,'Vysledky (10)'!$C$5:$L$50,10,FALSE)),"",VLOOKUP($B63,'Vysledky (10)'!$C$5:$L$50,10,FALSE))</f>
      </c>
      <c r="M63" s="22">
        <f t="shared" si="15"/>
        <v>0</v>
      </c>
      <c r="N63" s="2"/>
      <c r="O63">
        <f t="shared" si="17"/>
        <v>0</v>
      </c>
      <c r="P63">
        <f t="shared" si="18"/>
        <v>0</v>
      </c>
      <c r="Q63" s="24">
        <f t="shared" si="19"/>
        <v>0</v>
      </c>
      <c r="R63" s="24">
        <f t="shared" si="25"/>
        <v>0</v>
      </c>
      <c r="S63" s="24">
        <f t="shared" si="25"/>
        <v>0</v>
      </c>
      <c r="T63" s="24">
        <f t="shared" si="25"/>
        <v>0</v>
      </c>
      <c r="U63">
        <f t="shared" si="20"/>
        <v>0</v>
      </c>
      <c r="V63">
        <f t="shared" si="21"/>
        <v>0</v>
      </c>
      <c r="W63" s="163">
        <f t="shared" si="27"/>
        <v>0</v>
      </c>
      <c r="X63" s="163">
        <f t="shared" si="27"/>
        <v>0</v>
      </c>
      <c r="Y63" s="163">
        <f t="shared" si="27"/>
        <v>0</v>
      </c>
      <c r="Z63" s="163">
        <f t="shared" si="27"/>
        <v>0</v>
      </c>
      <c r="AA63" s="163">
        <f t="shared" si="27"/>
        <v>0</v>
      </c>
      <c r="AB63" s="163">
        <f t="shared" si="27"/>
        <v>0</v>
      </c>
      <c r="AC63" s="164">
        <f t="shared" si="22"/>
        <v>0</v>
      </c>
      <c r="AD63" s="165">
        <f t="shared" si="23"/>
        <v>30</v>
      </c>
    </row>
    <row r="64" spans="1:30" ht="12.75">
      <c r="A64" s="19">
        <f t="shared" si="24"/>
        <v>59</v>
      </c>
      <c r="B64" s="20"/>
      <c r="C64" s="21">
        <f>IF(ISERROR(VLOOKUP($B64,'Vysledky (1)'!$C$5:$L$50,10,FALSE)),"",VLOOKUP($B64,'Vysledky (1)'!$C$5:$L$50,10,FALSE))</f>
      </c>
      <c r="D64" s="21">
        <f>IF(ISERROR(VLOOKUP($B64,'Vysledky (2)'!$C$5:$L$50,10,FALSE)),"",VLOOKUP($B64,'Vysledky (2)'!$C$5:$L$50,10,FALSE))</f>
      </c>
      <c r="E64" s="21">
        <f>IF(ISERROR(VLOOKUP($B64,'Vysledky (3)'!$C$5:$L$50,10,FALSE)),"",VLOOKUP($B64,'Vysledky (3)'!$C$5:$L$50,10,FALSE))</f>
      </c>
      <c r="F64" s="21">
        <f>IF(ISERROR(VLOOKUP($B64,'Vysledky (4)'!$C$5:$L$50,10,FALSE)),"",VLOOKUP($B64,'Vysledky (4)'!$C$5:$L$50,10,FALSE))</f>
      </c>
      <c r="G64" s="21">
        <f>IF(ISERROR(VLOOKUP($B64,'Vysledky (5)'!$C$5:$L$50,10,FALSE)),"",VLOOKUP($B64,'Vysledky (5)'!$C$5:$L$50,10,FALSE))</f>
      </c>
      <c r="H64" s="21">
        <f>IF(ISERROR(VLOOKUP($B64,'Vysledky (6)'!$C$5:$L$50,10,FALSE)),"",VLOOKUP($B64,'Vysledky (6)'!$C$5:$L$50,10,FALSE))</f>
      </c>
      <c r="I64" s="21">
        <f>IF(ISERROR(VLOOKUP($B64,'Vysledky (7)'!$C$5:$L$50,10,FALSE)),"",VLOOKUP($B64,'Vysledky (7)'!$C$5:$L$50,10,FALSE))</f>
      </c>
      <c r="J64" s="21">
        <f>IF(ISERROR(VLOOKUP($B64,'Vysledky (8)'!$C$5:$L$50,10,FALSE)),"",VLOOKUP($B64,'Vysledky (8)'!$C$5:$L$50,10,FALSE))</f>
      </c>
      <c r="K64" s="21">
        <f>IF(ISERROR(VLOOKUP($B64,'Vysledky (9)'!$C$5:$L$50,10,FALSE)),"",VLOOKUP($B64,'Vysledky (9)'!$C$5:$L$50,10,FALSE))</f>
      </c>
      <c r="L64" s="21">
        <f>IF(ISERROR(VLOOKUP($B64,'Vysledky (10)'!$C$5:$L$50,10,FALSE)),"",VLOOKUP($B64,'Vysledky (10)'!$C$5:$L$50,10,FALSE))</f>
      </c>
      <c r="M64" s="22">
        <f t="shared" si="15"/>
        <v>0</v>
      </c>
      <c r="N64" s="2"/>
      <c r="O64">
        <f t="shared" si="17"/>
        <v>0</v>
      </c>
      <c r="P64">
        <f t="shared" si="18"/>
        <v>0</v>
      </c>
      <c r="Q64" s="24">
        <f t="shared" si="19"/>
        <v>0</v>
      </c>
      <c r="R64" s="24">
        <f t="shared" si="25"/>
        <v>0</v>
      </c>
      <c r="S64" s="24">
        <f t="shared" si="25"/>
        <v>0</v>
      </c>
      <c r="T64" s="24">
        <f t="shared" si="25"/>
        <v>0</v>
      </c>
      <c r="U64">
        <f t="shared" si="20"/>
        <v>0</v>
      </c>
      <c r="V64">
        <f t="shared" si="21"/>
        <v>0</v>
      </c>
      <c r="W64" s="163">
        <f t="shared" si="27"/>
        <v>0</v>
      </c>
      <c r="X64" s="163">
        <f t="shared" si="27"/>
        <v>0</v>
      </c>
      <c r="Y64" s="163">
        <f t="shared" si="27"/>
        <v>0</v>
      </c>
      <c r="Z64" s="163">
        <f t="shared" si="27"/>
        <v>0</v>
      </c>
      <c r="AA64" s="163">
        <f t="shared" si="27"/>
        <v>0</v>
      </c>
      <c r="AB64" s="163">
        <f t="shared" si="27"/>
        <v>0</v>
      </c>
      <c r="AC64" s="164">
        <f t="shared" si="22"/>
        <v>0</v>
      </c>
      <c r="AD64" s="165">
        <f t="shared" si="23"/>
        <v>30</v>
      </c>
    </row>
    <row r="65" spans="1:30" ht="12.75">
      <c r="A65" s="19">
        <f t="shared" si="24"/>
        <v>60</v>
      </c>
      <c r="B65" s="20"/>
      <c r="C65" s="21">
        <f>IF(ISERROR(VLOOKUP($B65,'Vysledky (1)'!$C$5:$L$50,10,FALSE)),"",VLOOKUP($B65,'Vysledky (1)'!$C$5:$L$50,10,FALSE))</f>
      </c>
      <c r="D65" s="21">
        <f>IF(ISERROR(VLOOKUP($B65,'Vysledky (2)'!$C$5:$L$50,10,FALSE)),"",VLOOKUP($B65,'Vysledky (2)'!$C$5:$L$50,10,FALSE))</f>
      </c>
      <c r="E65" s="21">
        <f>IF(ISERROR(VLOOKUP($B65,'Vysledky (3)'!$C$5:$L$50,10,FALSE)),"",VLOOKUP($B65,'Vysledky (3)'!$C$5:$L$50,10,FALSE))</f>
      </c>
      <c r="F65" s="21">
        <f>IF(ISERROR(VLOOKUP($B65,'Vysledky (4)'!$C$5:$L$50,10,FALSE)),"",VLOOKUP($B65,'Vysledky (4)'!$C$5:$L$50,10,FALSE))</f>
      </c>
      <c r="G65" s="21">
        <f>IF(ISERROR(VLOOKUP($B65,'Vysledky (5)'!$C$5:$L$50,10,FALSE)),"",VLOOKUP($B65,'Vysledky (5)'!$C$5:$L$50,10,FALSE))</f>
      </c>
      <c r="H65" s="21">
        <f>IF(ISERROR(VLOOKUP($B65,'Vysledky (6)'!$C$5:$L$50,10,FALSE)),"",VLOOKUP($B65,'Vysledky (6)'!$C$5:$L$50,10,FALSE))</f>
      </c>
      <c r="I65" s="21">
        <f>IF(ISERROR(VLOOKUP($B65,'Vysledky (7)'!$C$5:$L$50,10,FALSE)),"",VLOOKUP($B65,'Vysledky (7)'!$C$5:$L$50,10,FALSE))</f>
      </c>
      <c r="J65" s="21">
        <f>IF(ISERROR(VLOOKUP($B65,'Vysledky (8)'!$C$5:$L$50,10,FALSE)),"",VLOOKUP($B65,'Vysledky (8)'!$C$5:$L$50,10,FALSE))</f>
      </c>
      <c r="K65" s="21">
        <f>IF(ISERROR(VLOOKUP($B65,'Vysledky (9)'!$C$5:$L$50,10,FALSE)),"",VLOOKUP($B65,'Vysledky (9)'!$C$5:$L$50,10,FALSE))</f>
      </c>
      <c r="L65" s="21">
        <f>IF(ISERROR(VLOOKUP($B65,'Vysledky (10)'!$C$5:$L$50,10,FALSE)),"",VLOOKUP($B65,'Vysledky (10)'!$C$5:$L$50,10,FALSE))</f>
      </c>
      <c r="M65" s="22">
        <f t="shared" si="15"/>
        <v>0</v>
      </c>
      <c r="N65" s="2"/>
      <c r="O65">
        <f t="shared" si="17"/>
        <v>0</v>
      </c>
      <c r="P65">
        <f t="shared" si="18"/>
        <v>0</v>
      </c>
      <c r="Q65" s="24">
        <f t="shared" si="19"/>
        <v>0</v>
      </c>
      <c r="R65" s="24">
        <f t="shared" si="25"/>
        <v>0</v>
      </c>
      <c r="S65" s="24">
        <f t="shared" si="25"/>
        <v>0</v>
      </c>
      <c r="T65" s="24">
        <f t="shared" si="25"/>
        <v>0</v>
      </c>
      <c r="U65">
        <f t="shared" si="20"/>
        <v>0</v>
      </c>
      <c r="V65">
        <f t="shared" si="21"/>
        <v>0</v>
      </c>
      <c r="W65" s="163">
        <f t="shared" si="27"/>
        <v>0</v>
      </c>
      <c r="X65" s="163">
        <f t="shared" si="27"/>
        <v>0</v>
      </c>
      <c r="Y65" s="163">
        <f t="shared" si="27"/>
        <v>0</v>
      </c>
      <c r="Z65" s="163">
        <f t="shared" si="27"/>
        <v>0</v>
      </c>
      <c r="AA65" s="163">
        <f t="shared" si="27"/>
        <v>0</v>
      </c>
      <c r="AB65" s="163">
        <f t="shared" si="27"/>
        <v>0</v>
      </c>
      <c r="AC65" s="164">
        <f t="shared" si="22"/>
        <v>0</v>
      </c>
      <c r="AD65" s="165">
        <f t="shared" si="23"/>
        <v>30</v>
      </c>
    </row>
    <row r="66" spans="1:30" ht="12.75">
      <c r="A66" s="19">
        <f t="shared" si="24"/>
        <v>61</v>
      </c>
      <c r="B66" s="20"/>
      <c r="C66" s="21">
        <f>IF(ISERROR(VLOOKUP($B66,'Vysledky (1)'!$C$5:$L$50,10,FALSE)),"",VLOOKUP($B66,'Vysledky (1)'!$C$5:$L$50,10,FALSE))</f>
      </c>
      <c r="D66" s="21">
        <f>IF(ISERROR(VLOOKUP($B66,'Vysledky (2)'!$C$5:$L$50,10,FALSE)),"",VLOOKUP($B66,'Vysledky (2)'!$C$5:$L$50,10,FALSE))</f>
      </c>
      <c r="E66" s="21">
        <f>IF(ISERROR(VLOOKUP($B66,'Vysledky (3)'!$C$5:$L$50,10,FALSE)),"",VLOOKUP($B66,'Vysledky (3)'!$C$5:$L$50,10,FALSE))</f>
      </c>
      <c r="F66" s="21">
        <f>IF(ISERROR(VLOOKUP($B66,'Vysledky (4)'!$C$5:$L$50,10,FALSE)),"",VLOOKUP($B66,'Vysledky (4)'!$C$5:$L$50,10,FALSE))</f>
      </c>
      <c r="G66" s="21">
        <f>IF(ISERROR(VLOOKUP($B66,'Vysledky (5)'!$C$5:$L$50,10,FALSE)),"",VLOOKUP($B66,'Vysledky (5)'!$C$5:$L$50,10,FALSE))</f>
      </c>
      <c r="H66" s="21">
        <f>IF(ISERROR(VLOOKUP($B66,'Vysledky (6)'!$C$5:$L$50,10,FALSE)),"",VLOOKUP($B66,'Vysledky (6)'!$C$5:$L$50,10,FALSE))</f>
      </c>
      <c r="I66" s="21">
        <f>IF(ISERROR(VLOOKUP($B66,'Vysledky (7)'!$C$5:$L$50,10,FALSE)),"",VLOOKUP($B66,'Vysledky (7)'!$C$5:$L$50,10,FALSE))</f>
      </c>
      <c r="J66" s="21">
        <f>IF(ISERROR(VLOOKUP($B66,'Vysledky (8)'!$C$5:$L$50,10,FALSE)),"",VLOOKUP($B66,'Vysledky (8)'!$C$5:$L$50,10,FALSE))</f>
      </c>
      <c r="K66" s="21">
        <f>IF(ISERROR(VLOOKUP($B66,'Vysledky (9)'!$C$5:$L$50,10,FALSE)),"",VLOOKUP($B66,'Vysledky (9)'!$C$5:$L$50,10,FALSE))</f>
      </c>
      <c r="L66" s="21">
        <f>IF(ISERROR(VLOOKUP($B66,'Vysledky (10)'!$C$5:$L$50,10,FALSE)),"",VLOOKUP($B66,'Vysledky (10)'!$C$5:$L$50,10,FALSE))</f>
      </c>
      <c r="M66" s="22">
        <f t="shared" si="15"/>
        <v>0</v>
      </c>
      <c r="N66" s="2"/>
      <c r="O66">
        <f t="shared" si="17"/>
        <v>0</v>
      </c>
      <c r="P66">
        <f t="shared" si="18"/>
        <v>0</v>
      </c>
      <c r="Q66" s="24">
        <f t="shared" si="19"/>
        <v>0</v>
      </c>
      <c r="R66" s="24">
        <f aca="true" t="shared" si="28" ref="R66:T71">IF($P66&gt;R$3,SMALL($C66:$L66,R$2),0)</f>
        <v>0</v>
      </c>
      <c r="S66" s="24">
        <f t="shared" si="28"/>
        <v>0</v>
      </c>
      <c r="T66" s="24">
        <f t="shared" si="28"/>
        <v>0</v>
      </c>
      <c r="U66">
        <f t="shared" si="20"/>
        <v>0</v>
      </c>
      <c r="V66">
        <f t="shared" si="21"/>
        <v>0</v>
      </c>
      <c r="W66" s="163">
        <f aca="true" t="shared" si="29" ref="W66:AB71">IF(ISERROR(LARGE($C66:$L66,W$5)),0,LARGE($C66:$L66,W$5))*W$4</f>
        <v>0</v>
      </c>
      <c r="X66" s="163">
        <f t="shared" si="29"/>
        <v>0</v>
      </c>
      <c r="Y66" s="163">
        <f t="shared" si="29"/>
        <v>0</v>
      </c>
      <c r="Z66" s="163">
        <f t="shared" si="29"/>
        <v>0</v>
      </c>
      <c r="AA66" s="163">
        <f t="shared" si="29"/>
        <v>0</v>
      </c>
      <c r="AB66" s="163">
        <f t="shared" si="29"/>
        <v>0</v>
      </c>
      <c r="AC66" s="164">
        <f t="shared" si="22"/>
        <v>0</v>
      </c>
      <c r="AD66" s="165">
        <f t="shared" si="23"/>
        <v>30</v>
      </c>
    </row>
    <row r="67" spans="1:30" ht="12.75">
      <c r="A67" s="19">
        <f t="shared" si="24"/>
        <v>62</v>
      </c>
      <c r="B67" s="20"/>
      <c r="C67" s="21">
        <f>IF(ISERROR(VLOOKUP($B67,'Vysledky (1)'!$C$5:$L$50,10,FALSE)),"",VLOOKUP($B67,'Vysledky (1)'!$C$5:$L$50,10,FALSE))</f>
      </c>
      <c r="D67" s="21">
        <f>IF(ISERROR(VLOOKUP($B67,'Vysledky (2)'!$C$5:$L$50,10,FALSE)),"",VLOOKUP($B67,'Vysledky (2)'!$C$5:$L$50,10,FALSE))</f>
      </c>
      <c r="E67" s="21">
        <f>IF(ISERROR(VLOOKUP($B67,'Vysledky (3)'!$C$5:$L$50,10,FALSE)),"",VLOOKUP($B67,'Vysledky (3)'!$C$5:$L$50,10,FALSE))</f>
      </c>
      <c r="F67" s="21">
        <f>IF(ISERROR(VLOOKUP($B67,'Vysledky (4)'!$C$5:$L$50,10,FALSE)),"",VLOOKUP($B67,'Vysledky (4)'!$C$5:$L$50,10,FALSE))</f>
      </c>
      <c r="G67" s="21">
        <f>IF(ISERROR(VLOOKUP($B67,'Vysledky (5)'!$C$5:$L$50,10,FALSE)),"",VLOOKUP($B67,'Vysledky (5)'!$C$5:$L$50,10,FALSE))</f>
      </c>
      <c r="H67" s="21">
        <f>IF(ISERROR(VLOOKUP($B67,'Vysledky (6)'!$C$5:$L$50,10,FALSE)),"",VLOOKUP($B67,'Vysledky (6)'!$C$5:$L$50,10,FALSE))</f>
      </c>
      <c r="I67" s="21">
        <f>IF(ISERROR(VLOOKUP($B67,'Vysledky (7)'!$C$5:$L$50,10,FALSE)),"",VLOOKUP($B67,'Vysledky (7)'!$C$5:$L$50,10,FALSE))</f>
      </c>
      <c r="J67" s="21">
        <f>IF(ISERROR(VLOOKUP($B67,'Vysledky (8)'!$C$5:$L$50,10,FALSE)),"",VLOOKUP($B67,'Vysledky (8)'!$C$5:$L$50,10,FALSE))</f>
      </c>
      <c r="K67" s="21">
        <f>IF(ISERROR(VLOOKUP($B67,'Vysledky (9)'!$C$5:$L$50,10,FALSE)),"",VLOOKUP($B67,'Vysledky (9)'!$C$5:$L$50,10,FALSE))</f>
      </c>
      <c r="L67" s="21">
        <f>IF(ISERROR(VLOOKUP($B67,'Vysledky (10)'!$C$5:$L$50,10,FALSE)),"",VLOOKUP($B67,'Vysledky (10)'!$C$5:$L$50,10,FALSE))</f>
      </c>
      <c r="M67" s="22">
        <f t="shared" si="15"/>
        <v>0</v>
      </c>
      <c r="N67" s="2"/>
      <c r="O67">
        <f t="shared" si="17"/>
        <v>0</v>
      </c>
      <c r="P67">
        <f t="shared" si="18"/>
        <v>0</v>
      </c>
      <c r="Q67" s="24">
        <f t="shared" si="19"/>
        <v>0</v>
      </c>
      <c r="R67" s="24">
        <f t="shared" si="28"/>
        <v>0</v>
      </c>
      <c r="S67" s="24">
        <f t="shared" si="28"/>
        <v>0</v>
      </c>
      <c r="T67" s="24">
        <f t="shared" si="28"/>
        <v>0</v>
      </c>
      <c r="U67">
        <f t="shared" si="20"/>
        <v>0</v>
      </c>
      <c r="V67">
        <f t="shared" si="21"/>
        <v>0</v>
      </c>
      <c r="W67" s="163">
        <f t="shared" si="29"/>
        <v>0</v>
      </c>
      <c r="X67" s="163">
        <f t="shared" si="29"/>
        <v>0</v>
      </c>
      <c r="Y67" s="163">
        <f t="shared" si="29"/>
        <v>0</v>
      </c>
      <c r="Z67" s="163">
        <f t="shared" si="29"/>
        <v>0</v>
      </c>
      <c r="AA67" s="163">
        <f t="shared" si="29"/>
        <v>0</v>
      </c>
      <c r="AB67" s="163">
        <f t="shared" si="29"/>
        <v>0</v>
      </c>
      <c r="AC67" s="164">
        <f t="shared" si="22"/>
        <v>0</v>
      </c>
      <c r="AD67" s="165">
        <f t="shared" si="23"/>
        <v>30</v>
      </c>
    </row>
    <row r="68" spans="1:30" ht="12.75">
      <c r="A68" s="19">
        <f t="shared" si="24"/>
        <v>63</v>
      </c>
      <c r="B68" s="20"/>
      <c r="C68" s="21">
        <f>IF(ISERROR(VLOOKUP($B68,'Vysledky (1)'!$C$5:$L$50,10,FALSE)),"",VLOOKUP($B68,'Vysledky (1)'!$C$5:$L$50,10,FALSE))</f>
      </c>
      <c r="D68" s="21">
        <f>IF(ISERROR(VLOOKUP($B68,'Vysledky (2)'!$C$5:$L$50,10,FALSE)),"",VLOOKUP($B68,'Vysledky (2)'!$C$5:$L$50,10,FALSE))</f>
      </c>
      <c r="E68" s="21">
        <f>IF(ISERROR(VLOOKUP($B68,'Vysledky (3)'!$C$5:$L$50,10,FALSE)),"",VLOOKUP($B68,'Vysledky (3)'!$C$5:$L$50,10,FALSE))</f>
      </c>
      <c r="F68" s="21">
        <f>IF(ISERROR(VLOOKUP($B68,'Vysledky (4)'!$C$5:$L$50,10,FALSE)),"",VLOOKUP($B68,'Vysledky (4)'!$C$5:$L$50,10,FALSE))</f>
      </c>
      <c r="G68" s="21">
        <f>IF(ISERROR(VLOOKUP($B68,'Vysledky (5)'!$C$5:$L$50,10,FALSE)),"",VLOOKUP($B68,'Vysledky (5)'!$C$5:$L$50,10,FALSE))</f>
      </c>
      <c r="H68" s="21">
        <f>IF(ISERROR(VLOOKUP($B68,'Vysledky (6)'!$C$5:$L$50,10,FALSE)),"",VLOOKUP($B68,'Vysledky (6)'!$C$5:$L$50,10,FALSE))</f>
      </c>
      <c r="I68" s="21">
        <f>IF(ISERROR(VLOOKUP($B68,'Vysledky (7)'!$C$5:$L$50,10,FALSE)),"",VLOOKUP($B68,'Vysledky (7)'!$C$5:$L$50,10,FALSE))</f>
      </c>
      <c r="J68" s="21">
        <f>IF(ISERROR(VLOOKUP($B68,'Vysledky (8)'!$C$5:$L$50,10,FALSE)),"",VLOOKUP($B68,'Vysledky (8)'!$C$5:$L$50,10,FALSE))</f>
      </c>
      <c r="K68" s="21">
        <f>IF(ISERROR(VLOOKUP($B68,'Vysledky (9)'!$C$5:$L$50,10,FALSE)),"",VLOOKUP($B68,'Vysledky (9)'!$C$5:$L$50,10,FALSE))</f>
      </c>
      <c r="L68" s="21">
        <f>IF(ISERROR(VLOOKUP($B68,'Vysledky (10)'!$C$5:$L$50,10,FALSE)),"",VLOOKUP($B68,'Vysledky (10)'!$C$5:$L$50,10,FALSE))</f>
      </c>
      <c r="M68" s="22">
        <f t="shared" si="15"/>
        <v>0</v>
      </c>
      <c r="N68" s="2"/>
      <c r="O68">
        <f t="shared" si="17"/>
        <v>0</v>
      </c>
      <c r="P68">
        <f t="shared" si="18"/>
        <v>0</v>
      </c>
      <c r="Q68" s="24">
        <f t="shared" si="19"/>
        <v>0</v>
      </c>
      <c r="R68" s="24">
        <f t="shared" si="28"/>
        <v>0</v>
      </c>
      <c r="S68" s="24">
        <f t="shared" si="28"/>
        <v>0</v>
      </c>
      <c r="T68" s="24">
        <f t="shared" si="28"/>
        <v>0</v>
      </c>
      <c r="U68">
        <f t="shared" si="20"/>
        <v>0</v>
      </c>
      <c r="V68">
        <f t="shared" si="21"/>
        <v>0</v>
      </c>
      <c r="W68" s="163">
        <f t="shared" si="29"/>
        <v>0</v>
      </c>
      <c r="X68" s="163">
        <f t="shared" si="29"/>
        <v>0</v>
      </c>
      <c r="Y68" s="163">
        <f t="shared" si="29"/>
        <v>0</v>
      </c>
      <c r="Z68" s="163">
        <f t="shared" si="29"/>
        <v>0</v>
      </c>
      <c r="AA68" s="163">
        <f t="shared" si="29"/>
        <v>0</v>
      </c>
      <c r="AB68" s="163">
        <f t="shared" si="29"/>
        <v>0</v>
      </c>
      <c r="AC68" s="164">
        <f t="shared" si="22"/>
        <v>0</v>
      </c>
      <c r="AD68" s="165">
        <f t="shared" si="23"/>
        <v>30</v>
      </c>
    </row>
    <row r="69" spans="1:30" ht="12.75">
      <c r="A69" s="19">
        <f t="shared" si="24"/>
        <v>64</v>
      </c>
      <c r="B69" s="20"/>
      <c r="C69" s="21">
        <f>IF(ISERROR(VLOOKUP($B69,'Vysledky (1)'!$C$5:$L$50,10,FALSE)),"",VLOOKUP($B69,'Vysledky (1)'!$C$5:$L$50,10,FALSE))</f>
      </c>
      <c r="D69" s="21">
        <f>IF(ISERROR(VLOOKUP($B69,'Vysledky (2)'!$C$5:$L$50,10,FALSE)),"",VLOOKUP($B69,'Vysledky (2)'!$C$5:$L$50,10,FALSE))</f>
      </c>
      <c r="E69" s="21">
        <f>IF(ISERROR(VLOOKUP($B69,'Vysledky (3)'!$C$5:$L$50,10,FALSE)),"",VLOOKUP($B69,'Vysledky (3)'!$C$5:$L$50,10,FALSE))</f>
      </c>
      <c r="F69" s="21">
        <f>IF(ISERROR(VLOOKUP($B69,'Vysledky (4)'!$C$5:$L$50,10,FALSE)),"",VLOOKUP($B69,'Vysledky (4)'!$C$5:$L$50,10,FALSE))</f>
      </c>
      <c r="G69" s="21">
        <f>IF(ISERROR(VLOOKUP($B69,'Vysledky (5)'!$C$5:$L$50,10,FALSE)),"",VLOOKUP($B69,'Vysledky (5)'!$C$5:$L$50,10,FALSE))</f>
      </c>
      <c r="H69" s="21">
        <f>IF(ISERROR(VLOOKUP($B69,'Vysledky (6)'!$C$5:$L$50,10,FALSE)),"",VLOOKUP($B69,'Vysledky (6)'!$C$5:$L$50,10,FALSE))</f>
      </c>
      <c r="I69" s="21">
        <f>IF(ISERROR(VLOOKUP($B69,'Vysledky (7)'!$C$5:$L$50,10,FALSE)),"",VLOOKUP($B69,'Vysledky (7)'!$C$5:$L$50,10,FALSE))</f>
      </c>
      <c r="J69" s="21">
        <f>IF(ISERROR(VLOOKUP($B69,'Vysledky (8)'!$C$5:$L$50,10,FALSE)),"",VLOOKUP($B69,'Vysledky (8)'!$C$5:$L$50,10,FALSE))</f>
      </c>
      <c r="K69" s="21">
        <f>IF(ISERROR(VLOOKUP($B69,'Vysledky (9)'!$C$5:$L$50,10,FALSE)),"",VLOOKUP($B69,'Vysledky (9)'!$C$5:$L$50,10,FALSE))</f>
      </c>
      <c r="L69" s="21">
        <f>IF(ISERROR(VLOOKUP($B69,'Vysledky (10)'!$C$5:$L$50,10,FALSE)),"",VLOOKUP($B69,'Vysledky (10)'!$C$5:$L$50,10,FALSE))</f>
      </c>
      <c r="M69" s="22">
        <f t="shared" si="15"/>
        <v>0</v>
      </c>
      <c r="N69" s="2"/>
      <c r="O69">
        <f t="shared" si="17"/>
        <v>0</v>
      </c>
      <c r="P69">
        <f t="shared" si="18"/>
        <v>0</v>
      </c>
      <c r="Q69" s="24">
        <f t="shared" si="19"/>
        <v>0</v>
      </c>
      <c r="R69" s="24">
        <f t="shared" si="28"/>
        <v>0</v>
      </c>
      <c r="S69" s="24">
        <f t="shared" si="28"/>
        <v>0</v>
      </c>
      <c r="T69" s="24">
        <f t="shared" si="28"/>
        <v>0</v>
      </c>
      <c r="U69">
        <f t="shared" si="20"/>
        <v>0</v>
      </c>
      <c r="V69">
        <f t="shared" si="21"/>
        <v>0</v>
      </c>
      <c r="W69" s="163">
        <f t="shared" si="29"/>
        <v>0</v>
      </c>
      <c r="X69" s="163">
        <f t="shared" si="29"/>
        <v>0</v>
      </c>
      <c r="Y69" s="163">
        <f t="shared" si="29"/>
        <v>0</v>
      </c>
      <c r="Z69" s="163">
        <f t="shared" si="29"/>
        <v>0</v>
      </c>
      <c r="AA69" s="163">
        <f t="shared" si="29"/>
        <v>0</v>
      </c>
      <c r="AB69" s="163">
        <f t="shared" si="29"/>
        <v>0</v>
      </c>
      <c r="AC69" s="164">
        <f t="shared" si="22"/>
        <v>0</v>
      </c>
      <c r="AD69" s="165">
        <f t="shared" si="23"/>
        <v>30</v>
      </c>
    </row>
    <row r="70" spans="1:30" ht="12.75">
      <c r="A70" s="19">
        <f t="shared" si="24"/>
        <v>65</v>
      </c>
      <c r="B70" s="20"/>
      <c r="C70" s="21">
        <f>IF(ISERROR(VLOOKUP($B70,'Vysledky (1)'!$C$5:$L$50,10,FALSE)),"",VLOOKUP($B70,'Vysledky (1)'!$C$5:$L$50,10,FALSE))</f>
      </c>
      <c r="D70" s="21">
        <f>IF(ISERROR(VLOOKUP($B70,'Vysledky (2)'!$C$5:$L$50,10,FALSE)),"",VLOOKUP($B70,'Vysledky (2)'!$C$5:$L$50,10,FALSE))</f>
      </c>
      <c r="E70" s="21">
        <f>IF(ISERROR(VLOOKUP($B70,'Vysledky (3)'!$C$5:$L$50,10,FALSE)),"",VLOOKUP($B70,'Vysledky (3)'!$C$5:$L$50,10,FALSE))</f>
      </c>
      <c r="F70" s="21">
        <f>IF(ISERROR(VLOOKUP($B70,'Vysledky (4)'!$C$5:$L$50,10,FALSE)),"",VLOOKUP($B70,'Vysledky (4)'!$C$5:$L$50,10,FALSE))</f>
      </c>
      <c r="G70" s="21">
        <f>IF(ISERROR(VLOOKUP($B70,'Vysledky (5)'!$C$5:$L$50,10,FALSE)),"",VLOOKUP($B70,'Vysledky (5)'!$C$5:$L$50,10,FALSE))</f>
      </c>
      <c r="H70" s="21">
        <f>IF(ISERROR(VLOOKUP($B70,'Vysledky (6)'!$C$5:$L$50,10,FALSE)),"",VLOOKUP($B70,'Vysledky (6)'!$C$5:$L$50,10,FALSE))</f>
      </c>
      <c r="I70" s="21">
        <f>IF(ISERROR(VLOOKUP($B70,'Vysledky (7)'!$C$5:$L$50,10,FALSE)),"",VLOOKUP($B70,'Vysledky (7)'!$C$5:$L$50,10,FALSE))</f>
      </c>
      <c r="J70" s="21">
        <f>IF(ISERROR(VLOOKUP($B70,'Vysledky (8)'!$C$5:$L$50,10,FALSE)),"",VLOOKUP($B70,'Vysledky (8)'!$C$5:$L$50,10,FALSE))</f>
      </c>
      <c r="K70" s="21">
        <f>IF(ISERROR(VLOOKUP($B70,'Vysledky (9)'!$C$5:$L$50,10,FALSE)),"",VLOOKUP($B70,'Vysledky (9)'!$C$5:$L$50,10,FALSE))</f>
      </c>
      <c r="L70" s="21">
        <f>IF(ISERROR(VLOOKUP($B70,'Vysledky (10)'!$C$5:$L$50,10,FALSE)),"",VLOOKUP($B70,'Vysledky (10)'!$C$5:$L$50,10,FALSE))</f>
      </c>
      <c r="M70" s="22">
        <f t="shared" si="15"/>
        <v>0</v>
      </c>
      <c r="N70" s="2"/>
      <c r="O70">
        <f t="shared" si="17"/>
        <v>0</v>
      </c>
      <c r="P70">
        <f t="shared" si="18"/>
        <v>0</v>
      </c>
      <c r="Q70" s="24">
        <f t="shared" si="19"/>
        <v>0</v>
      </c>
      <c r="R70" s="24">
        <f t="shared" si="28"/>
        <v>0</v>
      </c>
      <c r="S70" s="24">
        <f t="shared" si="28"/>
        <v>0</v>
      </c>
      <c r="T70" s="24">
        <f t="shared" si="28"/>
        <v>0</v>
      </c>
      <c r="U70">
        <f>O70-SUM(Q70:T70)</f>
        <v>0</v>
      </c>
      <c r="V70">
        <f>U70*V$4</f>
        <v>0</v>
      </c>
      <c r="W70" s="163">
        <f t="shared" si="29"/>
        <v>0</v>
      </c>
      <c r="X70" s="163">
        <f t="shared" si="29"/>
        <v>0</v>
      </c>
      <c r="Y70" s="163">
        <f t="shared" si="29"/>
        <v>0</v>
      </c>
      <c r="Z70" s="163">
        <f t="shared" si="29"/>
        <v>0</v>
      </c>
      <c r="AA70" s="163">
        <f t="shared" si="29"/>
        <v>0</v>
      </c>
      <c r="AB70" s="163">
        <f t="shared" si="29"/>
        <v>0</v>
      </c>
      <c r="AC70" s="164">
        <f>SUM(V70:AB70)</f>
        <v>0</v>
      </c>
      <c r="AD70" s="165">
        <f>RANK(AC70,AC$6:AC$53)</f>
        <v>30</v>
      </c>
    </row>
    <row r="71" spans="1:30" ht="12.75">
      <c r="A71" s="19">
        <f t="shared" si="24"/>
        <v>66</v>
      </c>
      <c r="B71" s="20"/>
      <c r="C71" s="21">
        <f>IF(ISERROR(VLOOKUP($B71,'Vysledky (1)'!$C$5:$L$50,10,FALSE)),"",VLOOKUP($B71,'Vysledky (1)'!$C$5:$L$50,10,FALSE))</f>
      </c>
      <c r="D71" s="21">
        <f>IF(ISERROR(VLOOKUP($B71,'Vysledky (2)'!$C$5:$L$50,10,FALSE)),"",VLOOKUP($B71,'Vysledky (2)'!$C$5:$L$50,10,FALSE))</f>
      </c>
      <c r="E71" s="21">
        <f>IF(ISERROR(VLOOKUP($B71,'Vysledky (3)'!$C$5:$L$50,10,FALSE)),"",VLOOKUP($B71,'Vysledky (3)'!$C$5:$L$50,10,FALSE))</f>
      </c>
      <c r="F71" s="21">
        <f>IF(ISERROR(VLOOKUP($B71,'Vysledky (4)'!$C$5:$L$50,10,FALSE)),"",VLOOKUP($B71,'Vysledky (4)'!$C$5:$L$50,10,FALSE))</f>
      </c>
      <c r="G71" s="21">
        <f>IF(ISERROR(VLOOKUP($B71,'Vysledky (5)'!$C$5:$L$50,10,FALSE)),"",VLOOKUP($B71,'Vysledky (5)'!$C$5:$L$50,10,FALSE))</f>
      </c>
      <c r="H71" s="21">
        <f>IF(ISERROR(VLOOKUP($B71,'Vysledky (6)'!$C$5:$L$50,10,FALSE)),"",VLOOKUP($B71,'Vysledky (6)'!$C$5:$L$50,10,FALSE))</f>
      </c>
      <c r="I71" s="21">
        <f>IF(ISERROR(VLOOKUP($B71,'Vysledky (7)'!$C$5:$L$50,10,FALSE)),"",VLOOKUP($B71,'Vysledky (7)'!$C$5:$L$50,10,FALSE))</f>
      </c>
      <c r="J71" s="21">
        <f>IF(ISERROR(VLOOKUP($B71,'Vysledky (8)'!$C$5:$L$50,10,FALSE)),"",VLOOKUP($B71,'Vysledky (8)'!$C$5:$L$50,10,FALSE))</f>
      </c>
      <c r="K71" s="21">
        <f>IF(ISERROR(VLOOKUP($B71,'Vysledky (9)'!$C$5:$L$50,10,FALSE)),"",VLOOKUP($B71,'Vysledky (9)'!$C$5:$L$50,10,FALSE))</f>
      </c>
      <c r="L71" s="21">
        <f>IF(ISERROR(VLOOKUP($B71,'Vysledky (10)'!$C$5:$L$50,10,FALSE)),"",VLOOKUP($B71,'Vysledky (10)'!$C$5:$L$50,10,FALSE))</f>
      </c>
      <c r="M71" s="22">
        <f t="shared" si="15"/>
        <v>0</v>
      </c>
      <c r="N71" s="2"/>
      <c r="O71">
        <f t="shared" si="17"/>
        <v>0</v>
      </c>
      <c r="P71">
        <f t="shared" si="18"/>
        <v>0</v>
      </c>
      <c r="Q71" s="24">
        <f t="shared" si="19"/>
        <v>0</v>
      </c>
      <c r="R71" s="24">
        <f t="shared" si="28"/>
        <v>0</v>
      </c>
      <c r="S71" s="24">
        <f t="shared" si="28"/>
        <v>0</v>
      </c>
      <c r="T71" s="24">
        <f t="shared" si="28"/>
        <v>0</v>
      </c>
      <c r="U71">
        <f>O71-SUM(Q71:T71)</f>
        <v>0</v>
      </c>
      <c r="V71">
        <f>U71*V$4</f>
        <v>0</v>
      </c>
      <c r="W71" s="163">
        <f t="shared" si="29"/>
        <v>0</v>
      </c>
      <c r="X71" s="163">
        <f t="shared" si="29"/>
        <v>0</v>
      </c>
      <c r="Y71" s="163">
        <f t="shared" si="29"/>
        <v>0</v>
      </c>
      <c r="Z71" s="163">
        <f t="shared" si="29"/>
        <v>0</v>
      </c>
      <c r="AA71" s="163">
        <f t="shared" si="29"/>
        <v>0</v>
      </c>
      <c r="AB71" s="163">
        <f t="shared" si="29"/>
        <v>0</v>
      </c>
      <c r="AC71" s="164">
        <f>SUM(V71:AB71)</f>
        <v>0</v>
      </c>
      <c r="AD71" s="165">
        <f>RANK(AC71,AC$6:AC$53)</f>
        <v>30</v>
      </c>
    </row>
  </sheetData>
  <sheetProtection selectLockedCells="1" selectUnlockedCells="1"/>
  <mergeCells count="1">
    <mergeCell ref="A1:C1"/>
  </mergeCells>
  <conditionalFormatting sqref="P6:P71">
    <cfRule type="cellIs" priority="1" dxfId="0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workbookViewId="0" topLeftCell="A1">
      <selection activeCell="O61" sqref="O6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6" width="5.140625" style="32" customWidth="1"/>
    <col min="7" max="7" width="5.00390625" style="32" customWidth="1"/>
    <col min="8" max="8" width="6.00390625" style="32" customWidth="1"/>
    <col min="9" max="9" width="4.14062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93" t="s">
        <v>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2.75">
      <c r="A5" s="51">
        <v>1</v>
      </c>
      <c r="B5" s="52"/>
      <c r="C5" s="53"/>
      <c r="D5" s="54"/>
      <c r="E5" s="54"/>
      <c r="F5" s="55"/>
      <c r="G5" s="56"/>
      <c r="H5" s="56"/>
      <c r="I5" s="57"/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60</v>
      </c>
    </row>
    <row r="6" spans="1:20" ht="12.75">
      <c r="A6" s="68">
        <f>A5+1</f>
        <v>2</v>
      </c>
      <c r="B6" s="69"/>
      <c r="C6" s="70"/>
      <c r="D6" s="71"/>
      <c r="E6" s="71"/>
      <c r="F6" s="72"/>
      <c r="G6" s="73"/>
      <c r="H6" s="73"/>
      <c r="I6" s="74"/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55</v>
      </c>
    </row>
    <row r="7" spans="1:20" ht="12.75">
      <c r="A7" s="68">
        <f>A6+1</f>
        <v>3</v>
      </c>
      <c r="B7" s="69"/>
      <c r="C7" s="70"/>
      <c r="D7" s="71"/>
      <c r="E7" s="71"/>
      <c r="F7" s="72"/>
      <c r="G7" s="73"/>
      <c r="H7" s="73"/>
      <c r="I7" s="74"/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50</v>
      </c>
    </row>
    <row r="8" spans="1:20" ht="12.75">
      <c r="A8" s="68">
        <f>A7+1</f>
        <v>4</v>
      </c>
      <c r="B8" s="69"/>
      <c r="C8" s="70"/>
      <c r="D8" s="71"/>
      <c r="E8" s="71"/>
      <c r="F8" s="72"/>
      <c r="G8" s="73"/>
      <c r="H8" s="73"/>
      <c r="I8" s="74"/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45</v>
      </c>
    </row>
    <row r="9" spans="1:20" ht="12.75">
      <c r="A9" s="68">
        <f>A8+1</f>
        <v>5</v>
      </c>
      <c r="B9" s="69"/>
      <c r="C9" s="70"/>
      <c r="D9" s="71"/>
      <c r="E9" s="71"/>
      <c r="F9" s="72"/>
      <c r="G9" s="73"/>
      <c r="H9" s="73"/>
      <c r="I9" s="74"/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42</v>
      </c>
    </row>
    <row r="10" spans="1:20" ht="12.75">
      <c r="A10" s="68">
        <f>A9+1</f>
        <v>6</v>
      </c>
      <c r="B10" s="69"/>
      <c r="C10" s="70"/>
      <c r="D10" s="71"/>
      <c r="E10" s="71"/>
      <c r="F10" s="72"/>
      <c r="G10" s="73"/>
      <c r="H10" s="73"/>
      <c r="I10" s="74"/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39</v>
      </c>
    </row>
    <row r="11" spans="1:20" ht="12.75">
      <c r="A11" s="68">
        <v>7</v>
      </c>
      <c r="B11" s="83"/>
      <c r="C11" s="84"/>
      <c r="D11" s="71"/>
      <c r="E11" s="71"/>
      <c r="F11" s="72"/>
      <c r="G11" s="73"/>
      <c r="H11" s="73"/>
      <c r="I11" s="74"/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36</v>
      </c>
    </row>
    <row r="12" spans="1:20" ht="12.75">
      <c r="A12" s="68">
        <f aca="true" t="shared" si="0" ref="A12:A41">A11+1</f>
        <v>8</v>
      </c>
      <c r="B12" s="83"/>
      <c r="C12" s="84"/>
      <c r="D12" s="71"/>
      <c r="E12" s="71"/>
      <c r="F12" s="72"/>
      <c r="G12" s="73"/>
      <c r="H12" s="73"/>
      <c r="I12" s="74"/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34</v>
      </c>
    </row>
    <row r="13" spans="1:20" ht="12.75">
      <c r="A13" s="68">
        <f t="shared" si="0"/>
        <v>9</v>
      </c>
      <c r="B13" s="83"/>
      <c r="C13" s="84"/>
      <c r="D13" s="71"/>
      <c r="E13" s="71"/>
      <c r="F13" s="72"/>
      <c r="G13" s="73"/>
      <c r="H13" s="73"/>
      <c r="I13" s="74"/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32</v>
      </c>
    </row>
    <row r="14" spans="1:20" ht="12.75">
      <c r="A14" s="68">
        <f t="shared" si="0"/>
        <v>10</v>
      </c>
      <c r="B14" s="85"/>
      <c r="C14" s="86"/>
      <c r="D14" s="71"/>
      <c r="E14" s="71"/>
      <c r="F14" s="72"/>
      <c r="G14" s="73"/>
      <c r="H14" s="73"/>
      <c r="I14" s="74"/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30</v>
      </c>
    </row>
    <row r="15" spans="1:20" ht="12.75">
      <c r="A15" s="68">
        <f t="shared" si="0"/>
        <v>11</v>
      </c>
      <c r="B15" s="85"/>
      <c r="C15" s="86"/>
      <c r="D15" s="71"/>
      <c r="E15" s="71"/>
      <c r="F15" s="72"/>
      <c r="G15" s="73"/>
      <c r="H15" s="73"/>
      <c r="I15" s="74"/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28</v>
      </c>
    </row>
    <row r="16" spans="1:20" ht="12.75">
      <c r="A16" s="87">
        <f t="shared" si="0"/>
        <v>12</v>
      </c>
      <c r="B16" s="88"/>
      <c r="C16" s="89"/>
      <c r="D16" s="90"/>
      <c r="E16" s="90"/>
      <c r="F16" s="91"/>
      <c r="G16" s="92"/>
      <c r="H16" s="92"/>
      <c r="I16" s="93"/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26</v>
      </c>
    </row>
    <row r="17" spans="1:20" ht="12.75">
      <c r="A17" s="51">
        <f t="shared" si="0"/>
        <v>13</v>
      </c>
      <c r="B17" s="104"/>
      <c r="C17" s="105"/>
      <c r="D17" s="54"/>
      <c r="E17" s="54"/>
      <c r="F17" s="55"/>
      <c r="G17" s="56"/>
      <c r="H17" s="56"/>
      <c r="I17" s="57"/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24</v>
      </c>
    </row>
    <row r="18" spans="1:20" ht="12.75">
      <c r="A18" s="68">
        <f t="shared" si="0"/>
        <v>14</v>
      </c>
      <c r="B18" s="111"/>
      <c r="C18" s="112"/>
      <c r="D18" s="71"/>
      <c r="E18" s="71"/>
      <c r="F18" s="72"/>
      <c r="G18" s="73"/>
      <c r="H18" s="73"/>
      <c r="I18" s="74"/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23</v>
      </c>
    </row>
    <row r="19" spans="1:20" ht="12.75">
      <c r="A19" s="68">
        <f t="shared" si="0"/>
        <v>15</v>
      </c>
      <c r="B19" s="111"/>
      <c r="C19" s="112"/>
      <c r="D19" s="71"/>
      <c r="E19" s="71"/>
      <c r="F19" s="72"/>
      <c r="G19" s="73"/>
      <c r="H19" s="73"/>
      <c r="I19" s="74"/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22</v>
      </c>
    </row>
    <row r="20" spans="1:20" ht="12.75">
      <c r="A20" s="68">
        <f t="shared" si="0"/>
        <v>16</v>
      </c>
      <c r="B20" s="69"/>
      <c r="C20" s="70"/>
      <c r="D20" s="71"/>
      <c r="E20" s="71"/>
      <c r="F20" s="72"/>
      <c r="G20" s="73"/>
      <c r="H20" s="73"/>
      <c r="I20" s="74"/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21</v>
      </c>
    </row>
    <row r="21" spans="1:20" ht="12.75">
      <c r="A21" s="68">
        <f t="shared" si="0"/>
        <v>17</v>
      </c>
      <c r="B21" s="83"/>
      <c r="C21" s="84"/>
      <c r="D21" s="71"/>
      <c r="E21" s="71"/>
      <c r="F21" s="72"/>
      <c r="G21" s="73"/>
      <c r="H21" s="73"/>
      <c r="I21" s="74"/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20</v>
      </c>
    </row>
    <row r="22" spans="1:20" ht="12.75">
      <c r="A22" s="68">
        <f t="shared" si="0"/>
        <v>18</v>
      </c>
      <c r="B22" s="69"/>
      <c r="C22" s="70"/>
      <c r="D22" s="71"/>
      <c r="E22" s="71"/>
      <c r="F22" s="72"/>
      <c r="G22" s="73"/>
      <c r="H22" s="73"/>
      <c r="I22" s="74"/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19</v>
      </c>
    </row>
    <row r="23" spans="1:20" ht="12.75">
      <c r="A23" s="68">
        <f t="shared" si="0"/>
        <v>19</v>
      </c>
      <c r="B23" s="69"/>
      <c r="C23" s="70"/>
      <c r="D23" s="71"/>
      <c r="E23" s="71"/>
      <c r="F23" s="72"/>
      <c r="G23" s="73"/>
      <c r="H23" s="73"/>
      <c r="I23" s="74"/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18</v>
      </c>
    </row>
    <row r="24" spans="1:20" ht="12.75">
      <c r="A24" s="68">
        <f t="shared" si="0"/>
        <v>20</v>
      </c>
      <c r="B24" s="85"/>
      <c r="C24" s="86"/>
      <c r="D24" s="71"/>
      <c r="E24" s="71"/>
      <c r="F24" s="72"/>
      <c r="G24" s="73"/>
      <c r="H24" s="73"/>
      <c r="I24" s="74"/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17</v>
      </c>
    </row>
    <row r="25" spans="1:20" ht="12.75">
      <c r="A25" s="68">
        <f t="shared" si="0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16</v>
      </c>
    </row>
    <row r="26" spans="1:20" ht="12.75">
      <c r="A26" s="68">
        <f t="shared" si="0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15</v>
      </c>
    </row>
    <row r="27" spans="1:20" ht="12.75">
      <c r="A27" s="68">
        <f t="shared" si="0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14</v>
      </c>
    </row>
    <row r="28" spans="1:20" ht="12.75">
      <c r="A28" s="87">
        <f t="shared" si="0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2.75">
      <c r="A29" s="51">
        <f t="shared" si="0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0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0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0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0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0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0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0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0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0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0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0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0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workbookViewId="0" topLeftCell="A1">
      <selection activeCell="O61" sqref="O6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6" width="5.140625" style="32" customWidth="1"/>
    <col min="7" max="7" width="5.00390625" style="32" customWidth="1"/>
    <col min="8" max="8" width="6.00390625" style="32" customWidth="1"/>
    <col min="9" max="9" width="4.14062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93" t="s">
        <v>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2.75">
      <c r="A5" s="51">
        <v>1</v>
      </c>
      <c r="B5" s="52"/>
      <c r="C5" s="53"/>
      <c r="D5" s="54"/>
      <c r="E5" s="54"/>
      <c r="F5" s="55"/>
      <c r="G5" s="56"/>
      <c r="H5" s="56"/>
      <c r="I5" s="57"/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60</v>
      </c>
    </row>
    <row r="6" spans="1:20" ht="12.75">
      <c r="A6" s="68">
        <f>A5+1</f>
        <v>2</v>
      </c>
      <c r="B6" s="69"/>
      <c r="C6" s="70"/>
      <c r="D6" s="71"/>
      <c r="E6" s="71"/>
      <c r="F6" s="72"/>
      <c r="G6" s="73"/>
      <c r="H6" s="73"/>
      <c r="I6" s="74"/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55</v>
      </c>
    </row>
    <row r="7" spans="1:20" ht="12.75">
      <c r="A7" s="68">
        <f>A6+1</f>
        <v>3</v>
      </c>
      <c r="B7" s="69"/>
      <c r="C7" s="70"/>
      <c r="D7" s="71"/>
      <c r="E7" s="71"/>
      <c r="F7" s="72"/>
      <c r="G7" s="73"/>
      <c r="H7" s="73"/>
      <c r="I7" s="74"/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50</v>
      </c>
    </row>
    <row r="8" spans="1:20" ht="12.75">
      <c r="A8" s="68">
        <f>A7+1</f>
        <v>4</v>
      </c>
      <c r="B8" s="69"/>
      <c r="C8" s="70"/>
      <c r="D8" s="71"/>
      <c r="E8" s="71"/>
      <c r="F8" s="72"/>
      <c r="G8" s="73"/>
      <c r="H8" s="73"/>
      <c r="I8" s="74"/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45</v>
      </c>
    </row>
    <row r="9" spans="1:20" ht="12.75">
      <c r="A9" s="68">
        <f>A8+1</f>
        <v>5</v>
      </c>
      <c r="B9" s="69"/>
      <c r="C9" s="70"/>
      <c r="D9" s="71"/>
      <c r="E9" s="71"/>
      <c r="F9" s="72"/>
      <c r="G9" s="73"/>
      <c r="H9" s="73"/>
      <c r="I9" s="74"/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42</v>
      </c>
    </row>
    <row r="10" spans="1:20" ht="12.75">
      <c r="A10" s="68">
        <f>A9+1</f>
        <v>6</v>
      </c>
      <c r="B10" s="69"/>
      <c r="C10" s="70"/>
      <c r="D10" s="71"/>
      <c r="E10" s="71"/>
      <c r="F10" s="72"/>
      <c r="G10" s="73"/>
      <c r="H10" s="73"/>
      <c r="I10" s="74"/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39</v>
      </c>
    </row>
    <row r="11" spans="1:20" ht="12.75">
      <c r="A11" s="68">
        <v>7</v>
      </c>
      <c r="B11" s="83"/>
      <c r="C11" s="84"/>
      <c r="D11" s="71"/>
      <c r="E11" s="71"/>
      <c r="F11" s="72"/>
      <c r="G11" s="73"/>
      <c r="H11" s="73"/>
      <c r="I11" s="74"/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36</v>
      </c>
    </row>
    <row r="12" spans="1:20" ht="12.75">
      <c r="A12" s="68">
        <f aca="true" t="shared" si="0" ref="A12:A41">A11+1</f>
        <v>8</v>
      </c>
      <c r="B12" s="83"/>
      <c r="C12" s="84"/>
      <c r="D12" s="71"/>
      <c r="E12" s="71"/>
      <c r="F12" s="72"/>
      <c r="G12" s="73"/>
      <c r="H12" s="73"/>
      <c r="I12" s="74"/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34</v>
      </c>
    </row>
    <row r="13" spans="1:20" ht="12.75">
      <c r="A13" s="68">
        <f t="shared" si="0"/>
        <v>9</v>
      </c>
      <c r="B13" s="83"/>
      <c r="C13" s="84"/>
      <c r="D13" s="71"/>
      <c r="E13" s="71"/>
      <c r="F13" s="72"/>
      <c r="G13" s="73"/>
      <c r="H13" s="73"/>
      <c r="I13" s="74"/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32</v>
      </c>
    </row>
    <row r="14" spans="1:20" ht="12.75">
      <c r="A14" s="68">
        <f t="shared" si="0"/>
        <v>10</v>
      </c>
      <c r="B14" s="85"/>
      <c r="C14" s="86"/>
      <c r="D14" s="71"/>
      <c r="E14" s="71"/>
      <c r="F14" s="72"/>
      <c r="G14" s="73"/>
      <c r="H14" s="73"/>
      <c r="I14" s="74"/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30</v>
      </c>
    </row>
    <row r="15" spans="1:20" ht="12.75">
      <c r="A15" s="68">
        <f t="shared" si="0"/>
        <v>11</v>
      </c>
      <c r="B15" s="85"/>
      <c r="C15" s="86"/>
      <c r="D15" s="71"/>
      <c r="E15" s="71"/>
      <c r="F15" s="72"/>
      <c r="G15" s="73"/>
      <c r="H15" s="73"/>
      <c r="I15" s="74"/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28</v>
      </c>
    </row>
    <row r="16" spans="1:20" ht="12.75">
      <c r="A16" s="87">
        <f t="shared" si="0"/>
        <v>12</v>
      </c>
      <c r="B16" s="88"/>
      <c r="C16" s="89"/>
      <c r="D16" s="90"/>
      <c r="E16" s="90"/>
      <c r="F16" s="91"/>
      <c r="G16" s="92"/>
      <c r="H16" s="92"/>
      <c r="I16" s="93"/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26</v>
      </c>
    </row>
    <row r="17" spans="1:20" ht="12.75">
      <c r="A17" s="51">
        <f t="shared" si="0"/>
        <v>13</v>
      </c>
      <c r="B17" s="104"/>
      <c r="C17" s="105"/>
      <c r="D17" s="54"/>
      <c r="E17" s="54"/>
      <c r="F17" s="55"/>
      <c r="G17" s="56"/>
      <c r="H17" s="56"/>
      <c r="I17" s="57"/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24</v>
      </c>
    </row>
    <row r="18" spans="1:20" ht="12.75">
      <c r="A18" s="68">
        <f t="shared" si="0"/>
        <v>14</v>
      </c>
      <c r="B18" s="111"/>
      <c r="C18" s="112"/>
      <c r="D18" s="71"/>
      <c r="E18" s="71"/>
      <c r="F18" s="72"/>
      <c r="G18" s="73"/>
      <c r="H18" s="73"/>
      <c r="I18" s="74"/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23</v>
      </c>
    </row>
    <row r="19" spans="1:20" ht="12.75">
      <c r="A19" s="68">
        <f t="shared" si="0"/>
        <v>15</v>
      </c>
      <c r="B19" s="111"/>
      <c r="C19" s="112"/>
      <c r="D19" s="71"/>
      <c r="E19" s="71"/>
      <c r="F19" s="72"/>
      <c r="G19" s="73"/>
      <c r="H19" s="73"/>
      <c r="I19" s="74"/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22</v>
      </c>
    </row>
    <row r="20" spans="1:20" ht="12.75">
      <c r="A20" s="68">
        <f t="shared" si="0"/>
        <v>16</v>
      </c>
      <c r="B20" s="69"/>
      <c r="C20" s="70"/>
      <c r="D20" s="71"/>
      <c r="E20" s="71"/>
      <c r="F20" s="72"/>
      <c r="G20" s="73"/>
      <c r="H20" s="73"/>
      <c r="I20" s="74"/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21</v>
      </c>
    </row>
    <row r="21" spans="1:20" ht="12.75">
      <c r="A21" s="68">
        <f t="shared" si="0"/>
        <v>17</v>
      </c>
      <c r="B21" s="83"/>
      <c r="C21" s="84"/>
      <c r="D21" s="71"/>
      <c r="E21" s="71"/>
      <c r="F21" s="72"/>
      <c r="G21" s="73"/>
      <c r="H21" s="73"/>
      <c r="I21" s="74"/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20</v>
      </c>
    </row>
    <row r="22" spans="1:20" ht="12.75">
      <c r="A22" s="68">
        <f t="shared" si="0"/>
        <v>18</v>
      </c>
      <c r="B22" s="69"/>
      <c r="C22" s="70"/>
      <c r="D22" s="71"/>
      <c r="E22" s="71"/>
      <c r="F22" s="72"/>
      <c r="G22" s="73"/>
      <c r="H22" s="73"/>
      <c r="I22" s="74"/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19</v>
      </c>
    </row>
    <row r="23" spans="1:20" ht="12.75">
      <c r="A23" s="68">
        <f t="shared" si="0"/>
        <v>19</v>
      </c>
      <c r="B23" s="69"/>
      <c r="C23" s="70"/>
      <c r="D23" s="71"/>
      <c r="E23" s="71"/>
      <c r="F23" s="72"/>
      <c r="G23" s="73"/>
      <c r="H23" s="73"/>
      <c r="I23" s="74"/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18</v>
      </c>
    </row>
    <row r="24" spans="1:20" ht="12.75">
      <c r="A24" s="68">
        <f t="shared" si="0"/>
        <v>20</v>
      </c>
      <c r="B24" s="85"/>
      <c r="C24" s="86"/>
      <c r="D24" s="71"/>
      <c r="E24" s="71"/>
      <c r="F24" s="72"/>
      <c r="G24" s="73"/>
      <c r="H24" s="73"/>
      <c r="I24" s="74"/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17</v>
      </c>
    </row>
    <row r="25" spans="1:20" ht="12.75">
      <c r="A25" s="68">
        <f t="shared" si="0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16</v>
      </c>
    </row>
    <row r="26" spans="1:20" ht="12.75">
      <c r="A26" s="68">
        <f t="shared" si="0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15</v>
      </c>
    </row>
    <row r="27" spans="1:20" ht="12.75">
      <c r="A27" s="68">
        <f t="shared" si="0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14</v>
      </c>
    </row>
    <row r="28" spans="1:20" ht="12.75">
      <c r="A28" s="87">
        <f t="shared" si="0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2.75">
      <c r="A29" s="51">
        <f t="shared" si="0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0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0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0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0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0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0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0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0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0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0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0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0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workbookViewId="0" topLeftCell="A1">
      <selection activeCell="O61" sqref="O6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6" width="5.140625" style="32" customWidth="1"/>
    <col min="7" max="7" width="5.00390625" style="32" customWidth="1"/>
    <col min="8" max="8" width="6.00390625" style="32" customWidth="1"/>
    <col min="9" max="9" width="4.14062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93" t="s">
        <v>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1" ht="12.75">
      <c r="A5" s="51">
        <v>1</v>
      </c>
      <c r="B5" s="52"/>
      <c r="C5" s="53"/>
      <c r="D5" s="54"/>
      <c r="E5" s="54"/>
      <c r="F5" s="55"/>
      <c r="G5" s="56"/>
      <c r="H5" s="56"/>
      <c r="I5" s="57"/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120</v>
      </c>
      <c r="U5" s="32">
        <v>2</v>
      </c>
    </row>
    <row r="6" spans="1:20" ht="12.75">
      <c r="A6" s="68">
        <f>A5+1</f>
        <v>2</v>
      </c>
      <c r="B6" s="69"/>
      <c r="C6" s="70"/>
      <c r="D6" s="71"/>
      <c r="E6" s="71"/>
      <c r="F6" s="72"/>
      <c r="G6" s="73"/>
      <c r="H6" s="73"/>
      <c r="I6" s="74"/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110</v>
      </c>
    </row>
    <row r="7" spans="1:20" ht="12.75">
      <c r="A7" s="68">
        <f>A6+1</f>
        <v>3</v>
      </c>
      <c r="B7" s="69"/>
      <c r="C7" s="70"/>
      <c r="D7" s="71"/>
      <c r="E7" s="71"/>
      <c r="F7" s="72"/>
      <c r="G7" s="73"/>
      <c r="H7" s="73"/>
      <c r="I7" s="74"/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100</v>
      </c>
    </row>
    <row r="8" spans="1:20" ht="12.75">
      <c r="A8" s="68">
        <f>A7+1</f>
        <v>4</v>
      </c>
      <c r="B8" s="69"/>
      <c r="C8" s="70"/>
      <c r="D8" s="71"/>
      <c r="E8" s="71"/>
      <c r="F8" s="72"/>
      <c r="G8" s="73"/>
      <c r="H8" s="73"/>
      <c r="I8" s="74"/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90</v>
      </c>
    </row>
    <row r="9" spans="1:20" ht="12.75">
      <c r="A9" s="68">
        <f>A8+1</f>
        <v>5</v>
      </c>
      <c r="B9" s="69"/>
      <c r="C9" s="70"/>
      <c r="D9" s="71"/>
      <c r="E9" s="71"/>
      <c r="F9" s="72"/>
      <c r="G9" s="73"/>
      <c r="H9" s="73"/>
      <c r="I9" s="74"/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84</v>
      </c>
    </row>
    <row r="10" spans="1:20" ht="12.75">
      <c r="A10" s="68">
        <f>A9+1</f>
        <v>6</v>
      </c>
      <c r="B10" s="69"/>
      <c r="C10" s="70"/>
      <c r="D10" s="71"/>
      <c r="E10" s="71"/>
      <c r="F10" s="72"/>
      <c r="G10" s="73"/>
      <c r="H10" s="73"/>
      <c r="I10" s="74"/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78</v>
      </c>
    </row>
    <row r="11" spans="1:20" ht="12.75">
      <c r="A11" s="68">
        <v>7</v>
      </c>
      <c r="B11" s="83"/>
      <c r="C11" s="84"/>
      <c r="D11" s="71"/>
      <c r="E11" s="71"/>
      <c r="F11" s="72"/>
      <c r="G11" s="73"/>
      <c r="H11" s="73"/>
      <c r="I11" s="74"/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72</v>
      </c>
    </row>
    <row r="12" spans="1:20" ht="12.75">
      <c r="A12" s="68">
        <f aca="true" t="shared" si="0" ref="A12:A41">A11+1</f>
        <v>8</v>
      </c>
      <c r="B12" s="83"/>
      <c r="C12" s="84"/>
      <c r="D12" s="71"/>
      <c r="E12" s="71"/>
      <c r="F12" s="72"/>
      <c r="G12" s="73"/>
      <c r="H12" s="73"/>
      <c r="I12" s="74"/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68</v>
      </c>
    </row>
    <row r="13" spans="1:20" ht="12.75">
      <c r="A13" s="68">
        <f t="shared" si="0"/>
        <v>9</v>
      </c>
      <c r="B13" s="83"/>
      <c r="C13" s="84"/>
      <c r="D13" s="71"/>
      <c r="E13" s="71"/>
      <c r="F13" s="72"/>
      <c r="G13" s="73"/>
      <c r="H13" s="73"/>
      <c r="I13" s="74"/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64</v>
      </c>
    </row>
    <row r="14" spans="1:20" ht="12.75">
      <c r="A14" s="68">
        <f t="shared" si="0"/>
        <v>10</v>
      </c>
      <c r="B14" s="85"/>
      <c r="C14" s="86"/>
      <c r="D14" s="71"/>
      <c r="E14" s="71"/>
      <c r="F14" s="72"/>
      <c r="G14" s="73"/>
      <c r="H14" s="73"/>
      <c r="I14" s="74"/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60</v>
      </c>
    </row>
    <row r="15" spans="1:20" ht="12.75">
      <c r="A15" s="68">
        <f t="shared" si="0"/>
        <v>11</v>
      </c>
      <c r="B15" s="85"/>
      <c r="C15" s="86"/>
      <c r="D15" s="71"/>
      <c r="E15" s="71"/>
      <c r="F15" s="72"/>
      <c r="G15" s="73"/>
      <c r="H15" s="73"/>
      <c r="I15" s="74"/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56</v>
      </c>
    </row>
    <row r="16" spans="1:20" ht="12.75">
      <c r="A16" s="87">
        <f t="shared" si="0"/>
        <v>12</v>
      </c>
      <c r="B16" s="88"/>
      <c r="C16" s="89"/>
      <c r="D16" s="90"/>
      <c r="E16" s="90"/>
      <c r="F16" s="91"/>
      <c r="G16" s="92"/>
      <c r="H16" s="92"/>
      <c r="I16" s="93"/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52</v>
      </c>
    </row>
    <row r="17" spans="1:20" ht="12.75">
      <c r="A17" s="51">
        <f t="shared" si="0"/>
        <v>13</v>
      </c>
      <c r="B17" s="104"/>
      <c r="C17" s="105"/>
      <c r="D17" s="54"/>
      <c r="E17" s="54"/>
      <c r="F17" s="55"/>
      <c r="G17" s="56"/>
      <c r="H17" s="56"/>
      <c r="I17" s="57"/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48</v>
      </c>
    </row>
    <row r="18" spans="1:20" ht="12.75">
      <c r="A18" s="68">
        <f t="shared" si="0"/>
        <v>14</v>
      </c>
      <c r="B18" s="111"/>
      <c r="C18" s="112"/>
      <c r="D18" s="71"/>
      <c r="E18" s="71"/>
      <c r="F18" s="72"/>
      <c r="G18" s="73"/>
      <c r="H18" s="73"/>
      <c r="I18" s="74"/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46</v>
      </c>
    </row>
    <row r="19" spans="1:20" ht="12.75">
      <c r="A19" s="68">
        <f t="shared" si="0"/>
        <v>15</v>
      </c>
      <c r="B19" s="111"/>
      <c r="C19" s="112"/>
      <c r="D19" s="71"/>
      <c r="E19" s="71"/>
      <c r="F19" s="72"/>
      <c r="G19" s="73"/>
      <c r="H19" s="73"/>
      <c r="I19" s="74"/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44</v>
      </c>
    </row>
    <row r="20" spans="1:20" ht="12.75">
      <c r="A20" s="68">
        <f t="shared" si="0"/>
        <v>16</v>
      </c>
      <c r="B20" s="69"/>
      <c r="C20" s="70"/>
      <c r="D20" s="71"/>
      <c r="E20" s="71"/>
      <c r="F20" s="72"/>
      <c r="G20" s="73"/>
      <c r="H20" s="73"/>
      <c r="I20" s="74"/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42</v>
      </c>
    </row>
    <row r="21" spans="1:20" ht="12.75">
      <c r="A21" s="68">
        <f t="shared" si="0"/>
        <v>17</v>
      </c>
      <c r="B21" s="83"/>
      <c r="C21" s="84"/>
      <c r="D21" s="71"/>
      <c r="E21" s="71"/>
      <c r="F21" s="72"/>
      <c r="G21" s="73"/>
      <c r="H21" s="73"/>
      <c r="I21" s="74"/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40</v>
      </c>
    </row>
    <row r="22" spans="1:20" ht="12.75">
      <c r="A22" s="68">
        <f t="shared" si="0"/>
        <v>18</v>
      </c>
      <c r="B22" s="69"/>
      <c r="C22" s="70"/>
      <c r="D22" s="71"/>
      <c r="E22" s="71"/>
      <c r="F22" s="72"/>
      <c r="G22" s="73"/>
      <c r="H22" s="73"/>
      <c r="I22" s="74"/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38</v>
      </c>
    </row>
    <row r="23" spans="1:20" ht="12.75">
      <c r="A23" s="68">
        <f t="shared" si="0"/>
        <v>19</v>
      </c>
      <c r="B23" s="69"/>
      <c r="C23" s="70"/>
      <c r="D23" s="71"/>
      <c r="E23" s="71"/>
      <c r="F23" s="72"/>
      <c r="G23" s="73"/>
      <c r="H23" s="73"/>
      <c r="I23" s="74"/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36</v>
      </c>
    </row>
    <row r="24" spans="1:20" ht="12.75">
      <c r="A24" s="68">
        <f t="shared" si="0"/>
        <v>20</v>
      </c>
      <c r="B24" s="85"/>
      <c r="C24" s="86"/>
      <c r="D24" s="71"/>
      <c r="E24" s="71"/>
      <c r="F24" s="72"/>
      <c r="G24" s="73"/>
      <c r="H24" s="73"/>
      <c r="I24" s="74"/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34</v>
      </c>
    </row>
    <row r="25" spans="1:20" ht="12.75">
      <c r="A25" s="68">
        <f t="shared" si="0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32</v>
      </c>
    </row>
    <row r="26" spans="1:20" ht="12.75">
      <c r="A26" s="68">
        <f t="shared" si="0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30</v>
      </c>
    </row>
    <row r="27" spans="1:20" ht="12.75">
      <c r="A27" s="68">
        <f t="shared" si="0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28</v>
      </c>
    </row>
    <row r="28" spans="1:20" ht="12.75">
      <c r="A28" s="87">
        <f t="shared" si="0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26</v>
      </c>
    </row>
    <row r="29" spans="1:20" ht="12.75">
      <c r="A29" s="51">
        <f t="shared" si="0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24</v>
      </c>
    </row>
    <row r="30" spans="1:20" ht="12.75">
      <c r="A30" s="68">
        <f t="shared" si="0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22</v>
      </c>
    </row>
    <row r="31" spans="1:20" ht="12.75">
      <c r="A31" s="68">
        <f t="shared" si="0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20</v>
      </c>
    </row>
    <row r="32" spans="1:20" ht="12.75">
      <c r="A32" s="68">
        <f t="shared" si="0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18</v>
      </c>
    </row>
    <row r="33" spans="1:20" ht="12.75">
      <c r="A33" s="68">
        <f t="shared" si="0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16</v>
      </c>
    </row>
    <row r="34" spans="1:20" ht="12.75">
      <c r="A34" s="68">
        <f t="shared" si="0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14</v>
      </c>
    </row>
    <row r="35" spans="1:20" ht="12.75">
      <c r="A35" s="68">
        <f t="shared" si="0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12</v>
      </c>
    </row>
    <row r="36" spans="1:20" ht="12.75">
      <c r="A36" s="68">
        <f t="shared" si="0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10</v>
      </c>
    </row>
    <row r="37" spans="1:20" ht="12.75">
      <c r="A37" s="68">
        <f t="shared" si="0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8</v>
      </c>
    </row>
    <row r="38" spans="1:20" ht="12.75">
      <c r="A38" s="68">
        <f t="shared" si="0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6</v>
      </c>
    </row>
    <row r="39" spans="1:20" ht="12.75">
      <c r="A39" s="68">
        <f t="shared" si="0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4</v>
      </c>
    </row>
    <row r="40" spans="1:20" ht="12.75">
      <c r="A40" s="68">
        <f t="shared" si="0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2</v>
      </c>
    </row>
    <row r="41" spans="1:20" ht="12.75">
      <c r="A41" s="123">
        <f t="shared" si="0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6" t="s">
        <v>10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7" t="s">
        <v>7</v>
      </c>
      <c r="C2" s="368" t="s">
        <v>11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t="s">
        <v>9</v>
      </c>
      <c r="P2" s="28" t="s">
        <v>12</v>
      </c>
    </row>
    <row r="3" spans="1:19" ht="12.75">
      <c r="A3">
        <v>1</v>
      </c>
      <c r="B3" s="27" t="s">
        <v>13</v>
      </c>
      <c r="C3">
        <v>35</v>
      </c>
      <c r="O3">
        <v>35</v>
      </c>
      <c r="P3" s="29">
        <v>206.142857142857</v>
      </c>
      <c r="R3" s="20" t="s">
        <v>13</v>
      </c>
      <c r="S3">
        <f aca="true" t="shared" si="0" ref="S3:S44">IF(R3=B3,0,1)</f>
        <v>0</v>
      </c>
    </row>
    <row r="4" spans="1:19" ht="12.75">
      <c r="A4">
        <v>2</v>
      </c>
      <c r="B4" s="27" t="s">
        <v>14</v>
      </c>
      <c r="C4">
        <v>30</v>
      </c>
      <c r="O4">
        <v>30</v>
      </c>
      <c r="P4" s="29">
        <v>218.714285714286</v>
      </c>
      <c r="R4" s="20" t="s">
        <v>14</v>
      </c>
      <c r="S4">
        <f t="shared" si="0"/>
        <v>0</v>
      </c>
    </row>
    <row r="5" spans="1:19" ht="12.75">
      <c r="A5">
        <v>3</v>
      </c>
      <c r="B5" s="27" t="s">
        <v>15</v>
      </c>
      <c r="C5">
        <v>27</v>
      </c>
      <c r="O5">
        <v>27</v>
      </c>
      <c r="P5" s="29">
        <v>221.714285714286</v>
      </c>
      <c r="R5" s="20" t="s">
        <v>15</v>
      </c>
      <c r="S5">
        <f t="shared" si="0"/>
        <v>0</v>
      </c>
    </row>
    <row r="6" spans="1:19" ht="12.75">
      <c r="A6">
        <v>4</v>
      </c>
      <c r="B6" s="27" t="s">
        <v>16</v>
      </c>
      <c r="C6">
        <v>25</v>
      </c>
      <c r="O6">
        <v>25</v>
      </c>
      <c r="P6" s="29">
        <v>207.428571428571</v>
      </c>
      <c r="R6" s="20" t="s">
        <v>16</v>
      </c>
      <c r="S6">
        <f t="shared" si="0"/>
        <v>0</v>
      </c>
    </row>
    <row r="7" spans="1:19" ht="12.75">
      <c r="A7">
        <v>5</v>
      </c>
      <c r="B7" s="27" t="s">
        <v>17</v>
      </c>
      <c r="C7">
        <v>24</v>
      </c>
      <c r="O7">
        <v>24</v>
      </c>
      <c r="P7" s="29">
        <v>198.285714285714</v>
      </c>
      <c r="R7" s="20" t="s">
        <v>17</v>
      </c>
      <c r="S7">
        <f t="shared" si="0"/>
        <v>0</v>
      </c>
    </row>
    <row r="8" spans="1:19" ht="12.75">
      <c r="A8">
        <v>6</v>
      </c>
      <c r="B8" s="27" t="s">
        <v>18</v>
      </c>
      <c r="C8">
        <v>23</v>
      </c>
      <c r="O8">
        <v>23</v>
      </c>
      <c r="P8" s="29">
        <v>192.857142857143</v>
      </c>
      <c r="R8" s="20" t="s">
        <v>18</v>
      </c>
      <c r="S8">
        <f t="shared" si="0"/>
        <v>0</v>
      </c>
    </row>
    <row r="9" spans="1:19" ht="12.75">
      <c r="A9">
        <v>7</v>
      </c>
      <c r="B9" s="27" t="s">
        <v>19</v>
      </c>
      <c r="C9">
        <v>22</v>
      </c>
      <c r="O9">
        <v>22</v>
      </c>
      <c r="P9" s="29">
        <v>190.142857142857</v>
      </c>
      <c r="R9" s="20" t="s">
        <v>19</v>
      </c>
      <c r="S9">
        <f t="shared" si="0"/>
        <v>0</v>
      </c>
    </row>
    <row r="10" spans="1:19" ht="12.75">
      <c r="A10">
        <v>8</v>
      </c>
      <c r="B10" s="27" t="s">
        <v>20</v>
      </c>
      <c r="C10">
        <v>21</v>
      </c>
      <c r="O10">
        <v>21</v>
      </c>
      <c r="P10" s="29">
        <v>196.428571428571</v>
      </c>
      <c r="R10" s="20" t="s">
        <v>20</v>
      </c>
      <c r="S10">
        <f t="shared" si="0"/>
        <v>0</v>
      </c>
    </row>
    <row r="11" spans="1:19" ht="12.75">
      <c r="A11">
        <v>9</v>
      </c>
      <c r="B11" s="27" t="s">
        <v>21</v>
      </c>
      <c r="C11">
        <v>20</v>
      </c>
      <c r="O11">
        <v>20</v>
      </c>
      <c r="P11" s="29">
        <v>173.285714285714</v>
      </c>
      <c r="R11" s="20" t="s">
        <v>21</v>
      </c>
      <c r="S11">
        <f t="shared" si="0"/>
        <v>0</v>
      </c>
    </row>
    <row r="12" spans="1:19" ht="12.75">
      <c r="A12">
        <v>10</v>
      </c>
      <c r="B12" s="27" t="s">
        <v>22</v>
      </c>
      <c r="C12">
        <v>19</v>
      </c>
      <c r="O12">
        <v>19</v>
      </c>
      <c r="P12" s="29">
        <v>174.571428571429</v>
      </c>
      <c r="R12" s="20" t="s">
        <v>22</v>
      </c>
      <c r="S12">
        <f t="shared" si="0"/>
        <v>0</v>
      </c>
    </row>
    <row r="13" spans="1:19" ht="12.75">
      <c r="A13">
        <v>11</v>
      </c>
      <c r="B13" s="27" t="s">
        <v>23</v>
      </c>
      <c r="C13">
        <v>18</v>
      </c>
      <c r="O13">
        <v>18</v>
      </c>
      <c r="P13" s="29">
        <v>163</v>
      </c>
      <c r="R13" s="20" t="s">
        <v>23</v>
      </c>
      <c r="S13">
        <f t="shared" si="0"/>
        <v>0</v>
      </c>
    </row>
    <row r="14" spans="1:19" ht="12.75">
      <c r="A14">
        <v>12</v>
      </c>
      <c r="B14" s="27" t="s">
        <v>24</v>
      </c>
      <c r="C14">
        <v>17</v>
      </c>
      <c r="O14">
        <v>17</v>
      </c>
      <c r="P14" s="29">
        <v>164.571428571429</v>
      </c>
      <c r="R14" s="20" t="s">
        <v>24</v>
      </c>
      <c r="S14">
        <f t="shared" si="0"/>
        <v>0</v>
      </c>
    </row>
    <row r="15" spans="1:19" ht="12.75">
      <c r="A15">
        <v>13</v>
      </c>
      <c r="B15" s="27" t="s">
        <v>25</v>
      </c>
      <c r="C15">
        <v>16</v>
      </c>
      <c r="O15">
        <v>16</v>
      </c>
      <c r="P15" s="29">
        <v>170.8</v>
      </c>
      <c r="R15" s="20" t="s">
        <v>25</v>
      </c>
      <c r="S15">
        <f t="shared" si="0"/>
        <v>0</v>
      </c>
    </row>
    <row r="16" spans="1:19" ht="12.75">
      <c r="A16">
        <v>14</v>
      </c>
      <c r="B16" s="27" t="s">
        <v>26</v>
      </c>
      <c r="C16">
        <v>15</v>
      </c>
      <c r="O16">
        <v>15</v>
      </c>
      <c r="P16" s="29">
        <v>169.4</v>
      </c>
      <c r="R16" s="20" t="s">
        <v>26</v>
      </c>
      <c r="S16">
        <f t="shared" si="0"/>
        <v>0</v>
      </c>
    </row>
    <row r="17" spans="1:19" ht="12.75">
      <c r="A17">
        <v>15</v>
      </c>
      <c r="B17" s="27" t="s">
        <v>27</v>
      </c>
      <c r="C17">
        <v>14</v>
      </c>
      <c r="O17">
        <v>14</v>
      </c>
      <c r="P17" s="29">
        <v>181.2</v>
      </c>
      <c r="R17" s="20" t="s">
        <v>27</v>
      </c>
      <c r="S17">
        <f t="shared" si="0"/>
        <v>0</v>
      </c>
    </row>
    <row r="18" spans="1:19" ht="12.75">
      <c r="A18">
        <v>16</v>
      </c>
      <c r="B18" s="27" t="s">
        <v>28</v>
      </c>
      <c r="C18">
        <v>13</v>
      </c>
      <c r="O18">
        <v>13</v>
      </c>
      <c r="P18" s="29">
        <v>167.4</v>
      </c>
      <c r="R18" s="20" t="s">
        <v>28</v>
      </c>
      <c r="S18">
        <f t="shared" si="0"/>
        <v>0</v>
      </c>
    </row>
    <row r="19" spans="1:19" ht="12.75">
      <c r="A19">
        <v>17</v>
      </c>
      <c r="B19" s="27" t="s">
        <v>29</v>
      </c>
      <c r="C19">
        <v>12</v>
      </c>
      <c r="O19">
        <v>12</v>
      </c>
      <c r="P19" s="29">
        <v>155.4</v>
      </c>
      <c r="R19" s="20" t="s">
        <v>29</v>
      </c>
      <c r="S19">
        <f t="shared" si="0"/>
        <v>0</v>
      </c>
    </row>
    <row r="20" spans="1:19" ht="12.75">
      <c r="A20">
        <v>18</v>
      </c>
      <c r="B20" s="27" t="s">
        <v>30</v>
      </c>
      <c r="C20">
        <v>11</v>
      </c>
      <c r="O20">
        <v>11</v>
      </c>
      <c r="P20" s="29">
        <v>185.4</v>
      </c>
      <c r="R20" s="27" t="s">
        <v>30</v>
      </c>
      <c r="S20">
        <f t="shared" si="0"/>
        <v>0</v>
      </c>
    </row>
    <row r="21" spans="1:19" ht="12.75">
      <c r="A21">
        <v>19</v>
      </c>
      <c r="B21" s="27" t="s">
        <v>31</v>
      </c>
      <c r="C21">
        <v>10</v>
      </c>
      <c r="O21">
        <v>10</v>
      </c>
      <c r="P21" s="29">
        <v>156</v>
      </c>
      <c r="R21" s="25" t="s">
        <v>31</v>
      </c>
      <c r="S21">
        <f t="shared" si="0"/>
        <v>0</v>
      </c>
    </row>
    <row r="22" spans="1:19" ht="12.75">
      <c r="A22">
        <v>20</v>
      </c>
      <c r="B22" s="27" t="s">
        <v>32</v>
      </c>
      <c r="C22">
        <v>9</v>
      </c>
      <c r="O22">
        <v>9</v>
      </c>
      <c r="P22" s="29">
        <v>155.666666666667</v>
      </c>
      <c r="R22" s="20" t="s">
        <v>32</v>
      </c>
      <c r="S22">
        <f t="shared" si="0"/>
        <v>0</v>
      </c>
    </row>
    <row r="23" spans="1:19" ht="12.75">
      <c r="A23">
        <v>21</v>
      </c>
      <c r="B23" s="27" t="s">
        <v>33</v>
      </c>
      <c r="C23">
        <v>8</v>
      </c>
      <c r="O23">
        <v>8</v>
      </c>
      <c r="P23" s="29">
        <v>155</v>
      </c>
      <c r="R23" s="20" t="s">
        <v>33</v>
      </c>
      <c r="S23">
        <f t="shared" si="0"/>
        <v>0</v>
      </c>
    </row>
    <row r="24" spans="1:19" ht="12.75">
      <c r="A24">
        <v>22</v>
      </c>
      <c r="B24" s="27" t="s">
        <v>34</v>
      </c>
      <c r="C24">
        <v>7</v>
      </c>
      <c r="O24">
        <v>7</v>
      </c>
      <c r="P24" s="29">
        <v>150.666666666667</v>
      </c>
      <c r="R24" s="20" t="s">
        <v>34</v>
      </c>
      <c r="S24">
        <f t="shared" si="0"/>
        <v>0</v>
      </c>
    </row>
    <row r="25" spans="1:19" ht="12.75">
      <c r="A25">
        <v>23</v>
      </c>
      <c r="B25" s="27" t="s">
        <v>35</v>
      </c>
      <c r="C25">
        <v>6</v>
      </c>
      <c r="O25">
        <v>6</v>
      </c>
      <c r="P25" s="29">
        <v>149.666666666667</v>
      </c>
      <c r="R25" s="20" t="s">
        <v>35</v>
      </c>
      <c r="S25">
        <f t="shared" si="0"/>
        <v>0</v>
      </c>
    </row>
    <row r="26" spans="1:19" ht="12.75">
      <c r="A26">
        <v>24</v>
      </c>
      <c r="B26" s="27" t="s">
        <v>36</v>
      </c>
      <c r="C26">
        <v>5</v>
      </c>
      <c r="O26">
        <v>5</v>
      </c>
      <c r="P26" s="29">
        <v>149</v>
      </c>
      <c r="R26" s="20" t="s">
        <v>36</v>
      </c>
      <c r="S26">
        <f t="shared" si="0"/>
        <v>0</v>
      </c>
    </row>
    <row r="27" spans="1:19" ht="12.75">
      <c r="A27">
        <v>25</v>
      </c>
      <c r="B27" s="27" t="s">
        <v>37</v>
      </c>
      <c r="C27">
        <v>4</v>
      </c>
      <c r="O27">
        <v>4</v>
      </c>
      <c r="P27" s="29">
        <v>138.666666666667</v>
      </c>
      <c r="R27" s="20" t="s">
        <v>37</v>
      </c>
      <c r="S27">
        <f t="shared" si="0"/>
        <v>0</v>
      </c>
    </row>
    <row r="28" spans="1:19" ht="12.75">
      <c r="A28">
        <v>26</v>
      </c>
      <c r="B28" s="27" t="s">
        <v>38</v>
      </c>
      <c r="C28">
        <v>3</v>
      </c>
      <c r="O28">
        <v>3</v>
      </c>
      <c r="P28" s="29">
        <v>136.333333333333</v>
      </c>
      <c r="R28" s="25" t="s">
        <v>38</v>
      </c>
      <c r="S28">
        <f t="shared" si="0"/>
        <v>0</v>
      </c>
    </row>
    <row r="29" spans="1:19" ht="12.75">
      <c r="A29">
        <v>27</v>
      </c>
      <c r="B29" s="27" t="s">
        <v>39</v>
      </c>
      <c r="C29">
        <v>2</v>
      </c>
      <c r="O29">
        <v>2</v>
      </c>
      <c r="P29" s="29">
        <v>115.666666666667</v>
      </c>
      <c r="R29" s="25" t="s">
        <v>39</v>
      </c>
      <c r="S29">
        <f t="shared" si="0"/>
        <v>0</v>
      </c>
    </row>
    <row r="30" spans="1:19" ht="12.75">
      <c r="A30">
        <v>28</v>
      </c>
      <c r="B30" s="27" t="s">
        <v>40</v>
      </c>
      <c r="C30">
        <v>1</v>
      </c>
      <c r="O30">
        <v>1</v>
      </c>
      <c r="P30" s="29">
        <v>112.666666666667</v>
      </c>
      <c r="R30" s="25" t="s">
        <v>40</v>
      </c>
      <c r="S30">
        <f t="shared" si="0"/>
        <v>0</v>
      </c>
    </row>
    <row r="31" spans="1:19" ht="12.75">
      <c r="A31">
        <v>29</v>
      </c>
      <c r="B31" s="27"/>
      <c r="P31" s="29"/>
      <c r="R31" s="20"/>
      <c r="S31">
        <f t="shared" si="0"/>
        <v>0</v>
      </c>
    </row>
    <row r="32" spans="1:19" ht="12.75">
      <c r="A32">
        <v>30</v>
      </c>
      <c r="B32" s="27"/>
      <c r="P32" s="29"/>
      <c r="R32" s="20"/>
      <c r="S32">
        <f t="shared" si="0"/>
        <v>0</v>
      </c>
    </row>
    <row r="33" spans="1:19" ht="12.75">
      <c r="A33">
        <v>31</v>
      </c>
      <c r="B33" s="27"/>
      <c r="P33" s="29"/>
      <c r="R33" s="25"/>
      <c r="S33">
        <f t="shared" si="0"/>
        <v>0</v>
      </c>
    </row>
    <row r="34" spans="1:19" ht="12.75">
      <c r="A34">
        <v>32</v>
      </c>
      <c r="B34" s="27"/>
      <c r="P34" s="29"/>
      <c r="R34" s="20"/>
      <c r="S34">
        <f t="shared" si="0"/>
        <v>0</v>
      </c>
    </row>
    <row r="35" spans="1:19" ht="12.75">
      <c r="A35">
        <v>33</v>
      </c>
      <c r="B35" s="27"/>
      <c r="P35" s="29"/>
      <c r="R35" s="30"/>
      <c r="S35">
        <f t="shared" si="0"/>
        <v>0</v>
      </c>
    </row>
    <row r="36" spans="1:19" ht="12.75">
      <c r="A36">
        <v>34</v>
      </c>
      <c r="B36" s="27"/>
      <c r="P36" s="29"/>
      <c r="R36" s="31"/>
      <c r="S36">
        <f t="shared" si="0"/>
        <v>0</v>
      </c>
    </row>
    <row r="37" spans="1:19" ht="12.75">
      <c r="A37">
        <v>35</v>
      </c>
      <c r="B37" s="27"/>
      <c r="P37" s="29"/>
      <c r="R37" s="31"/>
      <c r="S37">
        <f t="shared" si="0"/>
        <v>0</v>
      </c>
    </row>
    <row r="38" spans="1:19" ht="12.75">
      <c r="A38">
        <v>36</v>
      </c>
      <c r="B38" s="27"/>
      <c r="P38" s="29"/>
      <c r="R38" s="30"/>
      <c r="S38">
        <f t="shared" si="0"/>
        <v>0</v>
      </c>
    </row>
    <row r="39" spans="1:19" ht="12.75">
      <c r="A39">
        <v>37</v>
      </c>
      <c r="B39" s="27"/>
      <c r="P39" s="29"/>
      <c r="R39" s="30"/>
      <c r="S39">
        <f t="shared" si="0"/>
        <v>0</v>
      </c>
    </row>
    <row r="40" spans="1:19" ht="12.75">
      <c r="A40">
        <v>38</v>
      </c>
      <c r="B40" s="27"/>
      <c r="P40" s="29"/>
      <c r="R40" s="31"/>
      <c r="S40">
        <f t="shared" si="0"/>
        <v>0</v>
      </c>
    </row>
    <row r="41" spans="1:19" ht="12.75">
      <c r="A41">
        <v>39</v>
      </c>
      <c r="B41" s="27"/>
      <c r="P41" s="29"/>
      <c r="R41" s="30"/>
      <c r="S41">
        <f t="shared" si="0"/>
        <v>0</v>
      </c>
    </row>
    <row r="42" spans="1:19" ht="12.75">
      <c r="A42">
        <v>40</v>
      </c>
      <c r="B42" s="27"/>
      <c r="P42" s="29"/>
      <c r="R42" s="31"/>
      <c r="S42">
        <f t="shared" si="0"/>
        <v>0</v>
      </c>
    </row>
    <row r="43" spans="1:19" ht="12.75">
      <c r="A43">
        <v>41</v>
      </c>
      <c r="B43" s="27"/>
      <c r="P43" s="29"/>
      <c r="R43" s="31"/>
      <c r="S43">
        <f t="shared" si="0"/>
        <v>0</v>
      </c>
    </row>
    <row r="44" spans="1:19" ht="12.75">
      <c r="A44">
        <v>42</v>
      </c>
      <c r="P44" s="29"/>
      <c r="S44">
        <f t="shared" si="0"/>
        <v>0</v>
      </c>
    </row>
    <row r="45" spans="1:16" ht="12.75">
      <c r="A45">
        <v>43</v>
      </c>
      <c r="P45" s="29"/>
    </row>
    <row r="46" spans="1:16" ht="12.75">
      <c r="A46">
        <v>44</v>
      </c>
      <c r="P46" s="29"/>
    </row>
    <row r="47" spans="1:16" ht="12.75">
      <c r="A47">
        <v>45</v>
      </c>
      <c r="P47" s="29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workbookViewId="0" topLeftCell="A1">
      <selection activeCell="B29" sqref="B29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5" width="5.140625" style="32" customWidth="1"/>
    <col min="6" max="10" width="5.7109375" style="32" customWidth="1"/>
    <col min="11" max="13" width="5.7109375" style="34" customWidth="1"/>
    <col min="14" max="14" width="0" style="32" hidden="1" customWidth="1"/>
    <col min="15" max="16384" width="9.140625" style="32" customWidth="1"/>
  </cols>
  <sheetData>
    <row r="1" spans="1:20" ht="28.5" customHeight="1" thickBot="1" thickTop="1">
      <c r="A1" s="387" t="s">
        <v>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9"/>
    </row>
    <row r="2" spans="1:20" ht="18.75" customHeight="1" thickBot="1" thickTop="1">
      <c r="A2" s="380" t="s">
        <v>64</v>
      </c>
      <c r="B2" s="381"/>
      <c r="C2" s="381"/>
      <c r="D2" s="381"/>
      <c r="E2" s="381"/>
      <c r="F2" s="382">
        <v>268</v>
      </c>
      <c r="G2" s="382"/>
      <c r="H2" s="382"/>
      <c r="I2" s="383"/>
      <c r="J2" s="384" t="s">
        <v>65</v>
      </c>
      <c r="K2" s="385"/>
      <c r="L2" s="385"/>
      <c r="M2" s="385"/>
      <c r="N2" s="385"/>
      <c r="O2" s="385"/>
      <c r="P2" s="385"/>
      <c r="Q2" s="385"/>
      <c r="R2" s="385"/>
      <c r="S2" s="385"/>
      <c r="T2" s="386"/>
    </row>
    <row r="3" spans="1:20" ht="19.5" customHeight="1" thickBot="1" thickTop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 thickBot="1" thickTop="1">
      <c r="A4" s="374"/>
      <c r="B4" s="375"/>
      <c r="C4" s="35"/>
      <c r="D4" s="377"/>
      <c r="E4" s="379"/>
      <c r="F4" s="216" t="s">
        <v>48</v>
      </c>
      <c r="G4" s="217" t="s">
        <v>49</v>
      </c>
      <c r="H4" s="217" t="s">
        <v>50</v>
      </c>
      <c r="I4" s="218" t="s">
        <v>51</v>
      </c>
      <c r="J4" s="214" t="s">
        <v>52</v>
      </c>
      <c r="K4" s="215" t="s">
        <v>53</v>
      </c>
      <c r="L4" s="219" t="s">
        <v>54</v>
      </c>
      <c r="M4" s="220" t="s">
        <v>90</v>
      </c>
      <c r="N4" s="45" t="s">
        <v>56</v>
      </c>
      <c r="O4" s="221" t="s">
        <v>57</v>
      </c>
      <c r="P4" s="222" t="s">
        <v>58</v>
      </c>
      <c r="Q4" s="223" t="s">
        <v>59</v>
      </c>
      <c r="R4" s="222" t="s">
        <v>60</v>
      </c>
      <c r="S4" s="224" t="s">
        <v>61</v>
      </c>
      <c r="T4" s="225" t="s">
        <v>62</v>
      </c>
    </row>
    <row r="5" spans="1:20" ht="13.5" thickTop="1">
      <c r="A5" s="51">
        <v>1</v>
      </c>
      <c r="B5" s="226" t="s">
        <v>66</v>
      </c>
      <c r="C5" s="227"/>
      <c r="D5" s="228">
        <v>0</v>
      </c>
      <c r="E5" s="229">
        <f aca="true" t="shared" si="0" ref="E5:E27">IF(D5&gt;0,D5*COUNT(F5:K5),"")</f>
      </c>
      <c r="F5" s="230">
        <v>206</v>
      </c>
      <c r="G5" s="231">
        <v>231</v>
      </c>
      <c r="H5" s="231">
        <v>167</v>
      </c>
      <c r="I5" s="231">
        <v>172</v>
      </c>
      <c r="J5" s="231">
        <v>206</v>
      </c>
      <c r="K5" s="232">
        <v>245</v>
      </c>
      <c r="L5" s="231">
        <v>268</v>
      </c>
      <c r="M5" s="233">
        <v>204</v>
      </c>
      <c r="N5" s="234">
        <f aca="true" t="shared" si="1" ref="N5:N22">SUM(L5:M5)+(D5*3)</f>
        <v>472</v>
      </c>
      <c r="O5" s="234">
        <v>719</v>
      </c>
      <c r="P5" s="235">
        <f aca="true" t="shared" si="2" ref="P5:P27">SUM(G5:L5)</f>
        <v>1289</v>
      </c>
      <c r="Q5" s="236">
        <f aca="true" t="shared" si="3" ref="Q5:Q27">SUM(F5:L5)</f>
        <v>1495</v>
      </c>
      <c r="R5" s="237">
        <f aca="true" t="shared" si="4" ref="R5:R27">IF(ISERROR(AVERAGE(G5:N5)),"",AVERAGE(G5:N5))</f>
        <v>245.625</v>
      </c>
      <c r="S5" s="238">
        <v>23</v>
      </c>
      <c r="T5" s="67">
        <v>60</v>
      </c>
    </row>
    <row r="6" spans="1:20" ht="12.75">
      <c r="A6" s="68">
        <f>A5+1</f>
        <v>2</v>
      </c>
      <c r="B6" s="239" t="s">
        <v>67</v>
      </c>
      <c r="C6" s="240"/>
      <c r="D6" s="241">
        <v>12</v>
      </c>
      <c r="E6" s="242">
        <f t="shared" si="0"/>
        <v>72</v>
      </c>
      <c r="F6" s="243">
        <v>176</v>
      </c>
      <c r="G6" s="244">
        <v>222</v>
      </c>
      <c r="H6" s="244">
        <v>158</v>
      </c>
      <c r="I6" s="244">
        <v>186</v>
      </c>
      <c r="J6" s="244">
        <v>183</v>
      </c>
      <c r="K6" s="245">
        <v>202</v>
      </c>
      <c r="L6" s="244">
        <v>170</v>
      </c>
      <c r="M6" s="246">
        <v>232</v>
      </c>
      <c r="N6" s="247">
        <f t="shared" si="1"/>
        <v>438</v>
      </c>
      <c r="O6" s="247">
        <v>672</v>
      </c>
      <c r="P6" s="248">
        <f t="shared" si="2"/>
        <v>1121</v>
      </c>
      <c r="Q6" s="249">
        <f t="shared" si="3"/>
        <v>1297</v>
      </c>
      <c r="R6" s="250">
        <f t="shared" si="4"/>
        <v>223.875</v>
      </c>
      <c r="S6" s="251">
        <v>22</v>
      </c>
      <c r="T6" s="80">
        <v>55</v>
      </c>
    </row>
    <row r="7" spans="1:20" ht="12.75">
      <c r="A7" s="68">
        <f>A6+1</f>
        <v>3</v>
      </c>
      <c r="B7" s="239" t="s">
        <v>68</v>
      </c>
      <c r="C7" s="240"/>
      <c r="D7" s="241">
        <v>8</v>
      </c>
      <c r="E7" s="242">
        <f t="shared" si="0"/>
        <v>48</v>
      </c>
      <c r="F7" s="243">
        <v>247</v>
      </c>
      <c r="G7" s="244">
        <v>209</v>
      </c>
      <c r="H7" s="244">
        <v>189</v>
      </c>
      <c r="I7" s="244">
        <v>203</v>
      </c>
      <c r="J7" s="244">
        <v>223</v>
      </c>
      <c r="K7" s="252">
        <v>196</v>
      </c>
      <c r="L7" s="244">
        <v>194</v>
      </c>
      <c r="M7" s="246">
        <v>226</v>
      </c>
      <c r="N7" s="247">
        <f t="shared" si="1"/>
        <v>444</v>
      </c>
      <c r="O7" s="247">
        <v>666</v>
      </c>
      <c r="P7" s="248">
        <f t="shared" si="2"/>
        <v>1214</v>
      </c>
      <c r="Q7" s="249">
        <f t="shared" si="3"/>
        <v>1461</v>
      </c>
      <c r="R7" s="250">
        <f t="shared" si="4"/>
        <v>235.5</v>
      </c>
      <c r="S7" s="251">
        <v>21</v>
      </c>
      <c r="T7" s="80">
        <v>50</v>
      </c>
    </row>
    <row r="8" spans="1:20" ht="12.75">
      <c r="A8" s="68">
        <f>A7+1</f>
        <v>4</v>
      </c>
      <c r="B8" s="239" t="s">
        <v>69</v>
      </c>
      <c r="C8" s="240"/>
      <c r="D8" s="241">
        <v>14</v>
      </c>
      <c r="E8" s="242">
        <f t="shared" si="0"/>
        <v>84</v>
      </c>
      <c r="F8" s="243">
        <v>170</v>
      </c>
      <c r="G8" s="244">
        <v>167</v>
      </c>
      <c r="H8" s="244">
        <v>201</v>
      </c>
      <c r="I8" s="244">
        <v>219</v>
      </c>
      <c r="J8" s="244">
        <v>117</v>
      </c>
      <c r="K8" s="253">
        <v>185</v>
      </c>
      <c r="L8" s="244">
        <v>180</v>
      </c>
      <c r="M8" s="254">
        <v>171</v>
      </c>
      <c r="N8" s="247">
        <f t="shared" si="1"/>
        <v>393</v>
      </c>
      <c r="O8" s="247">
        <v>603</v>
      </c>
      <c r="P8" s="248">
        <f t="shared" si="2"/>
        <v>1069</v>
      </c>
      <c r="Q8" s="249">
        <f t="shared" si="3"/>
        <v>1239</v>
      </c>
      <c r="R8" s="250">
        <f t="shared" si="4"/>
        <v>204.125</v>
      </c>
      <c r="S8" s="251">
        <v>20</v>
      </c>
      <c r="T8" s="80">
        <v>45</v>
      </c>
    </row>
    <row r="9" spans="1:20" ht="12.75">
      <c r="A9" s="68">
        <f>A8+1</f>
        <v>5</v>
      </c>
      <c r="B9" s="239" t="s">
        <v>70</v>
      </c>
      <c r="C9" s="255" t="s">
        <v>71</v>
      </c>
      <c r="D9" s="241">
        <v>8</v>
      </c>
      <c r="E9" s="242">
        <f t="shared" si="0"/>
        <v>48</v>
      </c>
      <c r="F9" s="243">
        <v>179</v>
      </c>
      <c r="G9" s="244">
        <v>223</v>
      </c>
      <c r="H9" s="244">
        <v>150</v>
      </c>
      <c r="I9" s="244">
        <v>196</v>
      </c>
      <c r="J9" s="244">
        <v>198</v>
      </c>
      <c r="K9" s="253">
        <v>213</v>
      </c>
      <c r="L9" s="244">
        <v>158</v>
      </c>
      <c r="M9" s="246">
        <v>220</v>
      </c>
      <c r="N9" s="247">
        <f t="shared" si="1"/>
        <v>402</v>
      </c>
      <c r="O9" s="247">
        <v>602</v>
      </c>
      <c r="P9" s="248">
        <f t="shared" si="2"/>
        <v>1138</v>
      </c>
      <c r="Q9" s="249">
        <f t="shared" si="3"/>
        <v>1317</v>
      </c>
      <c r="R9" s="250">
        <f t="shared" si="4"/>
        <v>220</v>
      </c>
      <c r="S9" s="251">
        <v>19</v>
      </c>
      <c r="T9" s="80">
        <v>42</v>
      </c>
    </row>
    <row r="10" spans="1:20" ht="12.75">
      <c r="A10" s="68">
        <f>A9+1</f>
        <v>6</v>
      </c>
      <c r="B10" s="239" t="s">
        <v>72</v>
      </c>
      <c r="C10" s="240"/>
      <c r="D10" s="241">
        <v>14</v>
      </c>
      <c r="E10" s="242">
        <f t="shared" si="0"/>
        <v>84</v>
      </c>
      <c r="F10" s="243">
        <v>187</v>
      </c>
      <c r="G10" s="244">
        <v>194</v>
      </c>
      <c r="H10" s="244">
        <v>200</v>
      </c>
      <c r="I10" s="244">
        <v>222</v>
      </c>
      <c r="J10" s="244">
        <v>189</v>
      </c>
      <c r="K10" s="252">
        <v>199</v>
      </c>
      <c r="L10" s="244">
        <v>159</v>
      </c>
      <c r="M10" s="246">
        <v>221</v>
      </c>
      <c r="N10" s="247">
        <f t="shared" si="1"/>
        <v>422</v>
      </c>
      <c r="O10" s="247">
        <v>578</v>
      </c>
      <c r="P10" s="248">
        <f t="shared" si="2"/>
        <v>1163</v>
      </c>
      <c r="Q10" s="249">
        <f t="shared" si="3"/>
        <v>1350</v>
      </c>
      <c r="R10" s="250">
        <f t="shared" si="4"/>
        <v>225.75</v>
      </c>
      <c r="S10" s="251">
        <v>18</v>
      </c>
      <c r="T10" s="80">
        <v>39</v>
      </c>
    </row>
    <row r="11" spans="1:20" ht="12.75">
      <c r="A11" s="68">
        <v>7</v>
      </c>
      <c r="B11" s="239" t="s">
        <v>73</v>
      </c>
      <c r="C11" s="240"/>
      <c r="D11" s="241">
        <v>6</v>
      </c>
      <c r="E11" s="242">
        <f t="shared" si="0"/>
        <v>36</v>
      </c>
      <c r="F11" s="243">
        <v>214</v>
      </c>
      <c r="G11" s="244">
        <v>210</v>
      </c>
      <c r="H11" s="244">
        <v>245</v>
      </c>
      <c r="I11" s="244">
        <v>234</v>
      </c>
      <c r="J11" s="244">
        <v>194</v>
      </c>
      <c r="K11" s="253">
        <v>174</v>
      </c>
      <c r="L11" s="244">
        <v>183</v>
      </c>
      <c r="M11" s="256">
        <v>209</v>
      </c>
      <c r="N11" s="247">
        <f t="shared" si="1"/>
        <v>410</v>
      </c>
      <c r="O11" s="247">
        <v>572</v>
      </c>
      <c r="P11" s="248">
        <f t="shared" si="2"/>
        <v>1240</v>
      </c>
      <c r="Q11" s="249">
        <f t="shared" si="3"/>
        <v>1454</v>
      </c>
      <c r="R11" s="250">
        <f t="shared" si="4"/>
        <v>232.375</v>
      </c>
      <c r="S11" s="251">
        <v>17</v>
      </c>
      <c r="T11" s="80">
        <v>36</v>
      </c>
    </row>
    <row r="12" spans="1:20" ht="12.75">
      <c r="A12" s="68">
        <f aca="true" t="shared" si="5" ref="A12:A41">A11+1</f>
        <v>8</v>
      </c>
      <c r="B12" s="239" t="s">
        <v>74</v>
      </c>
      <c r="C12" s="240"/>
      <c r="D12" s="241">
        <v>22</v>
      </c>
      <c r="E12" s="242">
        <f t="shared" si="0"/>
        <v>132</v>
      </c>
      <c r="F12" s="243">
        <v>153</v>
      </c>
      <c r="G12" s="244">
        <v>164</v>
      </c>
      <c r="H12" s="244">
        <v>161</v>
      </c>
      <c r="I12" s="244">
        <v>131</v>
      </c>
      <c r="J12" s="244">
        <v>185</v>
      </c>
      <c r="K12" s="253">
        <v>137</v>
      </c>
      <c r="L12" s="244">
        <v>167</v>
      </c>
      <c r="M12" s="254">
        <v>155</v>
      </c>
      <c r="N12" s="247">
        <f t="shared" si="1"/>
        <v>388</v>
      </c>
      <c r="O12" s="247">
        <v>570</v>
      </c>
      <c r="P12" s="248">
        <f t="shared" si="2"/>
        <v>945</v>
      </c>
      <c r="Q12" s="249">
        <f t="shared" si="3"/>
        <v>1098</v>
      </c>
      <c r="R12" s="250">
        <f t="shared" si="4"/>
        <v>186</v>
      </c>
      <c r="S12" s="251">
        <v>16</v>
      </c>
      <c r="T12" s="80">
        <v>34</v>
      </c>
    </row>
    <row r="13" spans="1:20" ht="12.75">
      <c r="A13" s="68">
        <f t="shared" si="5"/>
        <v>9</v>
      </c>
      <c r="B13" s="239" t="s">
        <v>75</v>
      </c>
      <c r="C13" s="255"/>
      <c r="D13" s="241">
        <v>8</v>
      </c>
      <c r="E13" s="242">
        <f t="shared" si="0"/>
        <v>48</v>
      </c>
      <c r="F13" s="243">
        <v>189</v>
      </c>
      <c r="G13" s="244">
        <v>238</v>
      </c>
      <c r="H13" s="244">
        <v>210</v>
      </c>
      <c r="I13" s="244">
        <v>128</v>
      </c>
      <c r="J13" s="244">
        <v>171</v>
      </c>
      <c r="K13" s="252">
        <v>119</v>
      </c>
      <c r="L13" s="244">
        <v>176</v>
      </c>
      <c r="M13" s="254">
        <v>182</v>
      </c>
      <c r="N13" s="247">
        <f t="shared" si="1"/>
        <v>382</v>
      </c>
      <c r="O13" s="247">
        <v>564</v>
      </c>
      <c r="P13" s="248">
        <f t="shared" si="2"/>
        <v>1042</v>
      </c>
      <c r="Q13" s="249">
        <f t="shared" si="3"/>
        <v>1231</v>
      </c>
      <c r="R13" s="250">
        <f t="shared" si="4"/>
        <v>200.75</v>
      </c>
      <c r="S13" s="251">
        <v>15</v>
      </c>
      <c r="T13" s="80">
        <v>32</v>
      </c>
    </row>
    <row r="14" spans="1:20" ht="12.75">
      <c r="A14" s="68">
        <f t="shared" si="5"/>
        <v>10</v>
      </c>
      <c r="B14" s="239" t="s">
        <v>76</v>
      </c>
      <c r="C14" s="240"/>
      <c r="D14" s="241">
        <v>24</v>
      </c>
      <c r="E14" s="242">
        <f t="shared" si="0"/>
        <v>144</v>
      </c>
      <c r="F14" s="243">
        <v>117</v>
      </c>
      <c r="G14" s="244">
        <v>142</v>
      </c>
      <c r="H14" s="244">
        <v>155</v>
      </c>
      <c r="I14" s="244">
        <v>201</v>
      </c>
      <c r="J14" s="244">
        <v>153</v>
      </c>
      <c r="K14" s="253">
        <v>171</v>
      </c>
      <c r="L14" s="244">
        <v>184</v>
      </c>
      <c r="M14" s="254">
        <v>134</v>
      </c>
      <c r="N14" s="247">
        <f t="shared" si="1"/>
        <v>390</v>
      </c>
      <c r="O14" s="247">
        <v>557</v>
      </c>
      <c r="P14" s="248">
        <f t="shared" si="2"/>
        <v>1006</v>
      </c>
      <c r="Q14" s="249">
        <f t="shared" si="3"/>
        <v>1123</v>
      </c>
      <c r="R14" s="250">
        <f t="shared" si="4"/>
        <v>191.25</v>
      </c>
      <c r="S14" s="251">
        <v>14</v>
      </c>
      <c r="T14" s="80">
        <v>30</v>
      </c>
    </row>
    <row r="15" spans="1:20" ht="12.75">
      <c r="A15" s="68">
        <f t="shared" si="5"/>
        <v>11</v>
      </c>
      <c r="B15" s="239" t="s">
        <v>77</v>
      </c>
      <c r="C15" s="240"/>
      <c r="D15" s="241">
        <v>4</v>
      </c>
      <c r="E15" s="242">
        <f t="shared" si="0"/>
        <v>24</v>
      </c>
      <c r="F15" s="243">
        <v>153</v>
      </c>
      <c r="G15" s="244">
        <v>190</v>
      </c>
      <c r="H15" s="244">
        <v>212</v>
      </c>
      <c r="I15" s="244">
        <v>167</v>
      </c>
      <c r="J15" s="244">
        <v>179</v>
      </c>
      <c r="K15" s="253">
        <v>191</v>
      </c>
      <c r="L15" s="244">
        <v>153</v>
      </c>
      <c r="M15" s="254">
        <v>159</v>
      </c>
      <c r="N15" s="247">
        <f t="shared" si="1"/>
        <v>324</v>
      </c>
      <c r="O15" s="247">
        <v>551</v>
      </c>
      <c r="P15" s="248">
        <f t="shared" si="2"/>
        <v>1092</v>
      </c>
      <c r="Q15" s="249">
        <f t="shared" si="3"/>
        <v>1245</v>
      </c>
      <c r="R15" s="250">
        <f t="shared" si="4"/>
        <v>196.875</v>
      </c>
      <c r="S15" s="251">
        <v>13</v>
      </c>
      <c r="T15" s="80">
        <v>28</v>
      </c>
    </row>
    <row r="16" spans="1:20" ht="12.75">
      <c r="A16" s="68">
        <f t="shared" si="5"/>
        <v>12</v>
      </c>
      <c r="B16" s="239" t="s">
        <v>78</v>
      </c>
      <c r="C16" s="255" t="s">
        <v>71</v>
      </c>
      <c r="D16" s="241">
        <v>8</v>
      </c>
      <c r="E16" s="242">
        <f t="shared" si="0"/>
        <v>48</v>
      </c>
      <c r="F16" s="243">
        <v>168</v>
      </c>
      <c r="G16" s="244">
        <v>206</v>
      </c>
      <c r="H16" s="244">
        <v>145</v>
      </c>
      <c r="I16" s="244">
        <v>179</v>
      </c>
      <c r="J16" s="244">
        <v>196</v>
      </c>
      <c r="K16" s="252">
        <v>156</v>
      </c>
      <c r="L16" s="244">
        <v>173</v>
      </c>
      <c r="M16" s="246">
        <v>210</v>
      </c>
      <c r="N16" s="247">
        <f t="shared" si="1"/>
        <v>407</v>
      </c>
      <c r="O16" s="247">
        <v>541</v>
      </c>
      <c r="P16" s="248">
        <f t="shared" si="2"/>
        <v>1055</v>
      </c>
      <c r="Q16" s="249">
        <f t="shared" si="3"/>
        <v>1223</v>
      </c>
      <c r="R16" s="250">
        <f t="shared" si="4"/>
        <v>209</v>
      </c>
      <c r="S16" s="251">
        <v>12</v>
      </c>
      <c r="T16" s="80">
        <v>26</v>
      </c>
    </row>
    <row r="17" spans="1:20" ht="12.75">
      <c r="A17" s="68">
        <f t="shared" si="5"/>
        <v>13</v>
      </c>
      <c r="B17" s="239" t="s">
        <v>79</v>
      </c>
      <c r="C17" s="240"/>
      <c r="D17" s="241">
        <v>10</v>
      </c>
      <c r="E17" s="242">
        <f t="shared" si="0"/>
        <v>60</v>
      </c>
      <c r="F17" s="243">
        <v>131</v>
      </c>
      <c r="G17" s="244">
        <v>180</v>
      </c>
      <c r="H17" s="244">
        <v>179</v>
      </c>
      <c r="I17" s="244">
        <v>173</v>
      </c>
      <c r="J17" s="244">
        <v>210</v>
      </c>
      <c r="K17" s="253">
        <v>213</v>
      </c>
      <c r="L17" s="243">
        <v>149</v>
      </c>
      <c r="M17" s="254">
        <v>190</v>
      </c>
      <c r="N17" s="247">
        <f t="shared" si="1"/>
        <v>369</v>
      </c>
      <c r="O17" s="247">
        <v>520</v>
      </c>
      <c r="P17" s="248">
        <f t="shared" si="2"/>
        <v>1104</v>
      </c>
      <c r="Q17" s="249">
        <f t="shared" si="3"/>
        <v>1235</v>
      </c>
      <c r="R17" s="250">
        <f t="shared" si="4"/>
        <v>207.875</v>
      </c>
      <c r="S17" s="251">
        <v>11</v>
      </c>
      <c r="T17" s="80">
        <v>24</v>
      </c>
    </row>
    <row r="18" spans="1:20" ht="12.75">
      <c r="A18" s="68">
        <f t="shared" si="5"/>
        <v>14</v>
      </c>
      <c r="B18" s="239" t="s">
        <v>80</v>
      </c>
      <c r="C18" s="240"/>
      <c r="D18" s="241">
        <v>10</v>
      </c>
      <c r="E18" s="242">
        <f t="shared" si="0"/>
        <v>60</v>
      </c>
      <c r="F18" s="243">
        <v>187</v>
      </c>
      <c r="G18" s="244">
        <v>199</v>
      </c>
      <c r="H18" s="244">
        <v>139</v>
      </c>
      <c r="I18" s="244">
        <v>154</v>
      </c>
      <c r="J18" s="244">
        <v>146</v>
      </c>
      <c r="K18" s="253">
        <v>226</v>
      </c>
      <c r="L18" s="243">
        <v>143</v>
      </c>
      <c r="M18" s="254">
        <v>179</v>
      </c>
      <c r="N18" s="247">
        <f t="shared" si="1"/>
        <v>352</v>
      </c>
      <c r="O18" s="247">
        <v>518</v>
      </c>
      <c r="P18" s="248">
        <f t="shared" si="2"/>
        <v>1007</v>
      </c>
      <c r="Q18" s="249">
        <f t="shared" si="3"/>
        <v>1194</v>
      </c>
      <c r="R18" s="250">
        <f t="shared" si="4"/>
        <v>192.25</v>
      </c>
      <c r="S18" s="251">
        <v>10</v>
      </c>
      <c r="T18" s="80">
        <v>23</v>
      </c>
    </row>
    <row r="19" spans="1:20" ht="12.75">
      <c r="A19" s="68">
        <f t="shared" si="5"/>
        <v>15</v>
      </c>
      <c r="B19" s="239" t="s">
        <v>81</v>
      </c>
      <c r="C19" s="240"/>
      <c r="D19" s="241">
        <v>8</v>
      </c>
      <c r="E19" s="242">
        <f t="shared" si="0"/>
        <v>48</v>
      </c>
      <c r="F19" s="243">
        <v>203</v>
      </c>
      <c r="G19" s="244">
        <v>181</v>
      </c>
      <c r="H19" s="244">
        <v>200</v>
      </c>
      <c r="I19" s="244">
        <v>171</v>
      </c>
      <c r="J19" s="244">
        <v>179</v>
      </c>
      <c r="K19" s="252">
        <v>180</v>
      </c>
      <c r="L19" s="243">
        <v>147</v>
      </c>
      <c r="M19" s="254">
        <v>171</v>
      </c>
      <c r="N19" s="247">
        <f t="shared" si="1"/>
        <v>342</v>
      </c>
      <c r="O19" s="247">
        <v>484</v>
      </c>
      <c r="P19" s="248">
        <f t="shared" si="2"/>
        <v>1058</v>
      </c>
      <c r="Q19" s="249">
        <f t="shared" si="3"/>
        <v>1261</v>
      </c>
      <c r="R19" s="250">
        <f t="shared" si="4"/>
        <v>196.375</v>
      </c>
      <c r="S19" s="251">
        <v>9</v>
      </c>
      <c r="T19" s="80">
        <v>22</v>
      </c>
    </row>
    <row r="20" spans="1:20" ht="12.75">
      <c r="A20" s="68">
        <f t="shared" si="5"/>
        <v>16</v>
      </c>
      <c r="B20" s="239" t="s">
        <v>82</v>
      </c>
      <c r="C20" s="240"/>
      <c r="D20" s="241">
        <v>22</v>
      </c>
      <c r="E20" s="242">
        <f t="shared" si="0"/>
        <v>132</v>
      </c>
      <c r="F20" s="243">
        <v>171</v>
      </c>
      <c r="G20" s="244">
        <v>109</v>
      </c>
      <c r="H20" s="244">
        <v>193</v>
      </c>
      <c r="I20" s="244">
        <v>180</v>
      </c>
      <c r="J20" s="244">
        <v>157</v>
      </c>
      <c r="K20" s="253">
        <v>156</v>
      </c>
      <c r="L20" s="243">
        <v>149</v>
      </c>
      <c r="M20" s="254">
        <v>130</v>
      </c>
      <c r="N20" s="247">
        <f t="shared" si="1"/>
        <v>345</v>
      </c>
      <c r="O20" s="247">
        <v>481</v>
      </c>
      <c r="P20" s="248">
        <f t="shared" si="2"/>
        <v>944</v>
      </c>
      <c r="Q20" s="249">
        <f t="shared" si="3"/>
        <v>1115</v>
      </c>
      <c r="R20" s="250">
        <f t="shared" si="4"/>
        <v>177.375</v>
      </c>
      <c r="S20" s="251">
        <v>8</v>
      </c>
      <c r="T20" s="80">
        <v>21</v>
      </c>
    </row>
    <row r="21" spans="1:20" ht="12.75">
      <c r="A21" s="68">
        <f t="shared" si="5"/>
        <v>17</v>
      </c>
      <c r="B21" s="239" t="s">
        <v>83</v>
      </c>
      <c r="C21" s="255" t="s">
        <v>71</v>
      </c>
      <c r="D21" s="241">
        <v>8</v>
      </c>
      <c r="E21" s="242">
        <f t="shared" si="0"/>
        <v>48</v>
      </c>
      <c r="F21" s="243">
        <v>166</v>
      </c>
      <c r="G21" s="244">
        <v>163</v>
      </c>
      <c r="H21" s="244">
        <v>243</v>
      </c>
      <c r="I21" s="244">
        <v>142</v>
      </c>
      <c r="J21" s="244">
        <v>122</v>
      </c>
      <c r="K21" s="252">
        <v>157</v>
      </c>
      <c r="L21" s="243">
        <v>151</v>
      </c>
      <c r="M21" s="254">
        <v>185</v>
      </c>
      <c r="N21" s="247">
        <f t="shared" si="1"/>
        <v>360</v>
      </c>
      <c r="O21" s="247">
        <v>476</v>
      </c>
      <c r="P21" s="248">
        <f t="shared" si="2"/>
        <v>978</v>
      </c>
      <c r="Q21" s="249">
        <f t="shared" si="3"/>
        <v>1144</v>
      </c>
      <c r="R21" s="250">
        <f t="shared" si="4"/>
        <v>190.375</v>
      </c>
      <c r="S21" s="251">
        <v>7</v>
      </c>
      <c r="T21" s="80">
        <v>20</v>
      </c>
    </row>
    <row r="22" spans="1:20" ht="13.5" thickBot="1">
      <c r="A22" s="87">
        <f t="shared" si="5"/>
        <v>18</v>
      </c>
      <c r="B22" s="259" t="s">
        <v>84</v>
      </c>
      <c r="C22" s="260"/>
      <c r="D22" s="261">
        <v>16</v>
      </c>
      <c r="E22" s="262">
        <f t="shared" si="0"/>
        <v>96</v>
      </c>
      <c r="F22" s="263">
        <v>174</v>
      </c>
      <c r="G22" s="264">
        <v>150</v>
      </c>
      <c r="H22" s="264">
        <v>179</v>
      </c>
      <c r="I22" s="264">
        <v>187</v>
      </c>
      <c r="J22" s="264">
        <v>114</v>
      </c>
      <c r="K22" s="265">
        <v>149</v>
      </c>
      <c r="L22" s="263">
        <v>134</v>
      </c>
      <c r="M22" s="275">
        <v>135</v>
      </c>
      <c r="N22" s="266">
        <f t="shared" si="1"/>
        <v>317</v>
      </c>
      <c r="O22" s="266">
        <v>441</v>
      </c>
      <c r="P22" s="267">
        <f t="shared" si="2"/>
        <v>913</v>
      </c>
      <c r="Q22" s="268">
        <f t="shared" si="3"/>
        <v>1087</v>
      </c>
      <c r="R22" s="269">
        <f t="shared" si="4"/>
        <v>170.625</v>
      </c>
      <c r="S22" s="270">
        <v>6</v>
      </c>
      <c r="T22" s="271">
        <v>19</v>
      </c>
    </row>
    <row r="23" spans="1:20" ht="13.5" thickTop="1">
      <c r="A23" s="51">
        <f t="shared" si="5"/>
        <v>19</v>
      </c>
      <c r="B23" s="276" t="s">
        <v>85</v>
      </c>
      <c r="C23" s="227"/>
      <c r="D23" s="228">
        <v>2</v>
      </c>
      <c r="E23" s="229">
        <f t="shared" si="0"/>
        <v>12</v>
      </c>
      <c r="F23" s="230">
        <v>198</v>
      </c>
      <c r="G23" s="231">
        <v>171</v>
      </c>
      <c r="H23" s="231">
        <v>171</v>
      </c>
      <c r="I23" s="231">
        <v>191</v>
      </c>
      <c r="J23" s="231">
        <v>221</v>
      </c>
      <c r="K23" s="232">
        <v>179</v>
      </c>
      <c r="L23" s="59"/>
      <c r="M23" s="277"/>
      <c r="N23" s="61"/>
      <c r="O23" s="234"/>
      <c r="P23" s="235">
        <f t="shared" si="2"/>
        <v>933</v>
      </c>
      <c r="Q23" s="236">
        <f t="shared" si="3"/>
        <v>1131</v>
      </c>
      <c r="R23" s="237">
        <f t="shared" si="4"/>
        <v>186.6</v>
      </c>
      <c r="S23" s="238">
        <v>5</v>
      </c>
      <c r="T23" s="67">
        <v>18</v>
      </c>
    </row>
    <row r="24" spans="1:20" ht="12.75">
      <c r="A24" s="68">
        <f t="shared" si="5"/>
        <v>20</v>
      </c>
      <c r="B24" s="257" t="s">
        <v>86</v>
      </c>
      <c r="C24" s="240"/>
      <c r="D24" s="241">
        <v>0</v>
      </c>
      <c r="E24" s="242">
        <f t="shared" si="0"/>
      </c>
      <c r="F24" s="243">
        <v>183</v>
      </c>
      <c r="G24" s="244">
        <v>211</v>
      </c>
      <c r="H24" s="244">
        <v>211</v>
      </c>
      <c r="I24" s="244">
        <v>141</v>
      </c>
      <c r="J24" s="244">
        <v>160</v>
      </c>
      <c r="K24" s="253">
        <v>180</v>
      </c>
      <c r="L24" s="76"/>
      <c r="M24" s="81"/>
      <c r="N24" s="78"/>
      <c r="O24" s="247"/>
      <c r="P24" s="248">
        <f t="shared" si="2"/>
        <v>903</v>
      </c>
      <c r="Q24" s="249">
        <f t="shared" si="3"/>
        <v>1086</v>
      </c>
      <c r="R24" s="250">
        <f t="shared" si="4"/>
        <v>180.6</v>
      </c>
      <c r="S24" s="251">
        <v>4</v>
      </c>
      <c r="T24" s="80">
        <v>17</v>
      </c>
    </row>
    <row r="25" spans="1:20" ht="12.75">
      <c r="A25" s="68">
        <f t="shared" si="5"/>
        <v>21</v>
      </c>
      <c r="B25" s="239" t="s">
        <v>87</v>
      </c>
      <c r="C25" s="240"/>
      <c r="D25" s="241">
        <v>12</v>
      </c>
      <c r="E25" s="242">
        <f t="shared" si="0"/>
        <v>72</v>
      </c>
      <c r="F25" s="243">
        <v>164</v>
      </c>
      <c r="G25" s="244">
        <v>167</v>
      </c>
      <c r="H25" s="244">
        <v>149</v>
      </c>
      <c r="I25" s="244">
        <v>145</v>
      </c>
      <c r="J25" s="244">
        <v>179</v>
      </c>
      <c r="K25" s="253">
        <v>165</v>
      </c>
      <c r="L25" s="76"/>
      <c r="M25" s="81"/>
      <c r="N25" s="78"/>
      <c r="O25" s="247"/>
      <c r="P25" s="248">
        <f t="shared" si="2"/>
        <v>805</v>
      </c>
      <c r="Q25" s="249">
        <f t="shared" si="3"/>
        <v>969</v>
      </c>
      <c r="R25" s="250">
        <f t="shared" si="4"/>
        <v>161</v>
      </c>
      <c r="S25" s="251">
        <v>3</v>
      </c>
      <c r="T25" s="80">
        <v>16</v>
      </c>
    </row>
    <row r="26" spans="1:20" ht="12.75">
      <c r="A26" s="68">
        <f t="shared" si="5"/>
        <v>22</v>
      </c>
      <c r="B26" s="239" t="s">
        <v>88</v>
      </c>
      <c r="C26" s="240"/>
      <c r="D26" s="241">
        <v>16</v>
      </c>
      <c r="E26" s="242">
        <f t="shared" si="0"/>
        <v>96</v>
      </c>
      <c r="F26" s="243">
        <v>168</v>
      </c>
      <c r="G26" s="244">
        <v>132</v>
      </c>
      <c r="H26" s="244">
        <v>161</v>
      </c>
      <c r="I26" s="244">
        <v>135</v>
      </c>
      <c r="J26" s="244">
        <v>185</v>
      </c>
      <c r="K26" s="252">
        <v>163</v>
      </c>
      <c r="L26" s="76"/>
      <c r="M26" s="81"/>
      <c r="N26" s="78"/>
      <c r="O26" s="247"/>
      <c r="P26" s="248">
        <f t="shared" si="2"/>
        <v>776</v>
      </c>
      <c r="Q26" s="249">
        <f t="shared" si="3"/>
        <v>944</v>
      </c>
      <c r="R26" s="250">
        <f t="shared" si="4"/>
        <v>155.2</v>
      </c>
      <c r="S26" s="251">
        <v>2</v>
      </c>
      <c r="T26" s="80">
        <v>15</v>
      </c>
    </row>
    <row r="27" spans="1:20" ht="13.5" thickBot="1">
      <c r="A27" s="258">
        <f t="shared" si="5"/>
        <v>23</v>
      </c>
      <c r="B27" s="278" t="s">
        <v>89</v>
      </c>
      <c r="C27" s="279"/>
      <c r="D27" s="280">
        <v>16</v>
      </c>
      <c r="E27" s="281">
        <f t="shared" si="0"/>
        <v>96</v>
      </c>
      <c r="F27" s="282">
        <v>113</v>
      </c>
      <c r="G27" s="283">
        <v>114</v>
      </c>
      <c r="H27" s="283">
        <v>175</v>
      </c>
      <c r="I27" s="283">
        <v>184</v>
      </c>
      <c r="J27" s="283">
        <v>125</v>
      </c>
      <c r="K27" s="284">
        <v>167</v>
      </c>
      <c r="L27" s="133"/>
      <c r="M27" s="134"/>
      <c r="N27" s="135"/>
      <c r="O27" s="285"/>
      <c r="P27" s="286">
        <f t="shared" si="2"/>
        <v>765</v>
      </c>
      <c r="Q27" s="287">
        <f t="shared" si="3"/>
        <v>878</v>
      </c>
      <c r="R27" s="288">
        <f t="shared" si="4"/>
        <v>153</v>
      </c>
      <c r="S27" s="289">
        <v>1</v>
      </c>
      <c r="T27" s="103">
        <v>14</v>
      </c>
    </row>
    <row r="28" spans="1:20" ht="13.5" thickTop="1">
      <c r="A28" s="51">
        <f t="shared" si="5"/>
        <v>24</v>
      </c>
      <c r="B28" s="273"/>
      <c r="C28" s="274"/>
      <c r="D28" s="54"/>
      <c r="E28" s="54"/>
      <c r="F28" s="55"/>
      <c r="G28" s="56"/>
      <c r="H28" s="56"/>
      <c r="I28" s="57"/>
      <c r="J28" s="55"/>
      <c r="K28" s="58"/>
      <c r="L28" s="59"/>
      <c r="M28" s="60"/>
      <c r="N28" s="61"/>
      <c r="O28" s="106"/>
      <c r="P28" s="107"/>
      <c r="Q28" s="108"/>
      <c r="R28" s="109"/>
      <c r="S28" s="66"/>
      <c r="T28" s="67">
        <v>13</v>
      </c>
    </row>
    <row r="29" spans="1:20" ht="12.75">
      <c r="A29" s="272">
        <f t="shared" si="5"/>
        <v>25</v>
      </c>
      <c r="B29" s="142"/>
      <c r="C29" s="143"/>
      <c r="D29" s="144"/>
      <c r="E29" s="144"/>
      <c r="F29" s="145"/>
      <c r="G29" s="146"/>
      <c r="H29" s="146"/>
      <c r="I29" s="147"/>
      <c r="J29" s="145"/>
      <c r="K29" s="148"/>
      <c r="L29" s="149"/>
      <c r="M29" s="150"/>
      <c r="N29" s="151"/>
      <c r="O29" s="62"/>
      <c r="P29" s="63"/>
      <c r="Q29" s="64"/>
      <c r="R29" s="65"/>
      <c r="S29" s="152"/>
      <c r="T29" s="110">
        <v>12</v>
      </c>
    </row>
    <row r="30" spans="1:20" ht="12.75">
      <c r="A30" s="68">
        <f t="shared" si="5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5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5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5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5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5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5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5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5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5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5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5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3.5" thickBot="1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3.5" thickTop="1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28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K27 L5:L22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workbookViewId="0" topLeftCell="A1">
      <selection activeCell="A1" sqref="A1:T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5" width="5.140625" style="32" customWidth="1"/>
    <col min="6" max="10" width="5.7109375" style="32" customWidth="1"/>
    <col min="11" max="13" width="5.7109375" style="34" customWidth="1"/>
    <col min="14" max="14" width="0" style="32" hidden="1" customWidth="1"/>
    <col min="15" max="16384" width="9.140625" style="32" customWidth="1"/>
  </cols>
  <sheetData>
    <row r="1" spans="1:20" ht="28.5" customHeight="1" thickBot="1" thickTop="1">
      <c r="A1" s="387" t="s">
        <v>91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9"/>
    </row>
    <row r="2" spans="1:20" ht="18.75" customHeight="1" thickBot="1" thickTop="1">
      <c r="A2" s="380" t="s">
        <v>64</v>
      </c>
      <c r="B2" s="381"/>
      <c r="C2" s="381"/>
      <c r="D2" s="381"/>
      <c r="E2" s="381"/>
      <c r="F2" s="382">
        <v>267</v>
      </c>
      <c r="G2" s="382"/>
      <c r="H2" s="382"/>
      <c r="I2" s="383"/>
      <c r="J2" s="384" t="s">
        <v>92</v>
      </c>
      <c r="K2" s="385"/>
      <c r="L2" s="385"/>
      <c r="M2" s="385"/>
      <c r="N2" s="385"/>
      <c r="O2" s="385"/>
      <c r="P2" s="385"/>
      <c r="Q2" s="385"/>
      <c r="R2" s="385"/>
      <c r="S2" s="385"/>
      <c r="T2" s="385"/>
    </row>
    <row r="3" spans="1:20" ht="19.5" customHeight="1" thickBot="1" thickTop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 thickBot="1" thickTop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3.5" thickTop="1">
      <c r="A5" s="51">
        <v>1</v>
      </c>
      <c r="B5" s="166" t="s">
        <v>68</v>
      </c>
      <c r="C5" s="290" t="s">
        <v>71</v>
      </c>
      <c r="D5" s="168">
        <v>8</v>
      </c>
      <c r="E5" s="169">
        <f aca="true" t="shared" si="0" ref="E5:E27">IF(D5&gt;0,D5*COUNT(F5:K5),"")</f>
        <v>48</v>
      </c>
      <c r="F5" s="193">
        <v>202</v>
      </c>
      <c r="G5" s="194">
        <v>214</v>
      </c>
      <c r="H5" s="194">
        <v>178</v>
      </c>
      <c r="I5" s="195">
        <v>189</v>
      </c>
      <c r="J5" s="172">
        <v>175</v>
      </c>
      <c r="K5" s="175">
        <v>168</v>
      </c>
      <c r="L5" s="199">
        <v>211</v>
      </c>
      <c r="M5" s="292">
        <v>190</v>
      </c>
      <c r="N5" s="200" t="e">
        <f aca="true" t="shared" si="1" ref="N5:N22">SUM(K5:M5)+(C5*3)</f>
        <v>#VALUE!</v>
      </c>
      <c r="O5" s="62"/>
      <c r="P5" s="63"/>
      <c r="Q5" s="64"/>
      <c r="R5" s="65"/>
      <c r="S5" s="210">
        <v>23</v>
      </c>
      <c r="T5" s="67">
        <v>60</v>
      </c>
    </row>
    <row r="6" spans="1:20" ht="12.75">
      <c r="A6" s="68">
        <f>A5+1</f>
        <v>2</v>
      </c>
      <c r="B6" s="170" t="s">
        <v>72</v>
      </c>
      <c r="C6" s="171"/>
      <c r="D6" s="168">
        <v>14</v>
      </c>
      <c r="E6" s="169">
        <f t="shared" si="0"/>
        <v>84</v>
      </c>
      <c r="F6" s="172">
        <v>171</v>
      </c>
      <c r="G6" s="173">
        <v>175</v>
      </c>
      <c r="H6" s="173">
        <v>170</v>
      </c>
      <c r="I6" s="176">
        <v>210</v>
      </c>
      <c r="J6" s="172">
        <v>182</v>
      </c>
      <c r="K6" s="175">
        <v>171</v>
      </c>
      <c r="L6" s="203">
        <v>192</v>
      </c>
      <c r="M6" s="293">
        <v>163</v>
      </c>
      <c r="N6" s="200">
        <f t="shared" si="1"/>
        <v>526</v>
      </c>
      <c r="O6" s="62"/>
      <c r="P6" s="63"/>
      <c r="Q6" s="64"/>
      <c r="R6" s="65"/>
      <c r="S6" s="210">
        <v>22</v>
      </c>
      <c r="T6" s="80">
        <v>55</v>
      </c>
    </row>
    <row r="7" spans="1:20" ht="12.75">
      <c r="A7" s="68">
        <f>A6+1</f>
        <v>3</v>
      </c>
      <c r="B7" s="170" t="s">
        <v>76</v>
      </c>
      <c r="C7" s="171"/>
      <c r="D7" s="168">
        <v>24</v>
      </c>
      <c r="E7" s="169">
        <f t="shared" si="0"/>
        <v>144</v>
      </c>
      <c r="F7" s="172">
        <v>175</v>
      </c>
      <c r="G7" s="173">
        <v>224</v>
      </c>
      <c r="H7" s="173">
        <v>204</v>
      </c>
      <c r="I7" s="176">
        <v>131</v>
      </c>
      <c r="J7" s="172">
        <v>179</v>
      </c>
      <c r="K7" s="176">
        <v>139</v>
      </c>
      <c r="L7" s="173">
        <v>201</v>
      </c>
      <c r="M7" s="293">
        <v>163</v>
      </c>
      <c r="N7" s="200">
        <f t="shared" si="1"/>
        <v>503</v>
      </c>
      <c r="O7" s="62"/>
      <c r="P7" s="63"/>
      <c r="Q7" s="64"/>
      <c r="R7" s="65"/>
      <c r="S7" s="210">
        <v>21</v>
      </c>
      <c r="T7" s="80">
        <v>50</v>
      </c>
    </row>
    <row r="8" spans="1:20" ht="12.75">
      <c r="A8" s="68">
        <f>A7+1</f>
        <v>4</v>
      </c>
      <c r="B8" s="170" t="s">
        <v>66</v>
      </c>
      <c r="C8" s="171"/>
      <c r="D8" s="168"/>
      <c r="E8" s="169">
        <f t="shared" si="0"/>
      </c>
      <c r="F8" s="172">
        <v>227</v>
      </c>
      <c r="G8" s="173">
        <v>217</v>
      </c>
      <c r="H8" s="173">
        <v>251</v>
      </c>
      <c r="I8" s="176">
        <v>191</v>
      </c>
      <c r="J8" s="172">
        <v>214</v>
      </c>
      <c r="K8" s="176">
        <v>213</v>
      </c>
      <c r="L8" s="203">
        <v>189</v>
      </c>
      <c r="M8" s="294">
        <v>216</v>
      </c>
      <c r="N8" s="200">
        <f t="shared" si="1"/>
        <v>618</v>
      </c>
      <c r="O8" s="62"/>
      <c r="P8" s="63"/>
      <c r="Q8" s="64"/>
      <c r="R8" s="65"/>
      <c r="S8" s="210">
        <v>20</v>
      </c>
      <c r="T8" s="80">
        <v>45</v>
      </c>
    </row>
    <row r="9" spans="1:20" ht="12.75">
      <c r="A9" s="68">
        <f>A8+1</f>
        <v>5</v>
      </c>
      <c r="B9" s="170" t="s">
        <v>75</v>
      </c>
      <c r="C9" s="177"/>
      <c r="D9" s="168">
        <v>6</v>
      </c>
      <c r="E9" s="169">
        <f t="shared" si="0"/>
        <v>36</v>
      </c>
      <c r="F9" s="172">
        <v>187</v>
      </c>
      <c r="G9" s="173">
        <v>155</v>
      </c>
      <c r="H9" s="173">
        <v>177</v>
      </c>
      <c r="I9" s="176">
        <v>200</v>
      </c>
      <c r="J9" s="172">
        <v>165</v>
      </c>
      <c r="K9" s="174">
        <v>204</v>
      </c>
      <c r="L9" s="201">
        <v>228</v>
      </c>
      <c r="M9" s="293">
        <v>179</v>
      </c>
      <c r="N9" s="200">
        <f t="shared" si="1"/>
        <v>611</v>
      </c>
      <c r="O9" s="62"/>
      <c r="P9" s="63"/>
      <c r="Q9" s="64"/>
      <c r="R9" s="65"/>
      <c r="S9" s="210">
        <v>19</v>
      </c>
      <c r="T9" s="80">
        <v>42</v>
      </c>
    </row>
    <row r="10" spans="1:20" ht="12.75">
      <c r="A10" s="68">
        <f>A9+1</f>
        <v>6</v>
      </c>
      <c r="B10" s="170" t="s">
        <v>93</v>
      </c>
      <c r="C10" s="177"/>
      <c r="D10" s="168">
        <v>10</v>
      </c>
      <c r="E10" s="169">
        <f t="shared" si="0"/>
        <v>60</v>
      </c>
      <c r="F10" s="172">
        <v>200</v>
      </c>
      <c r="G10" s="173">
        <v>138</v>
      </c>
      <c r="H10" s="173">
        <v>122</v>
      </c>
      <c r="I10" s="176">
        <v>176</v>
      </c>
      <c r="J10" s="172">
        <v>213</v>
      </c>
      <c r="K10" s="176">
        <v>188</v>
      </c>
      <c r="L10" s="202">
        <v>205</v>
      </c>
      <c r="M10" s="293">
        <v>161</v>
      </c>
      <c r="N10" s="200">
        <f t="shared" si="1"/>
        <v>554</v>
      </c>
      <c r="O10" s="62"/>
      <c r="P10" s="63"/>
      <c r="Q10" s="64"/>
      <c r="R10" s="65"/>
      <c r="S10" s="210">
        <v>18</v>
      </c>
      <c r="T10" s="80">
        <v>39</v>
      </c>
    </row>
    <row r="11" spans="1:20" ht="12.75">
      <c r="A11" s="68">
        <v>7</v>
      </c>
      <c r="B11" s="170" t="s">
        <v>73</v>
      </c>
      <c r="C11" s="171"/>
      <c r="D11" s="168">
        <v>4</v>
      </c>
      <c r="E11" s="169">
        <f t="shared" si="0"/>
        <v>24</v>
      </c>
      <c r="F11" s="172">
        <v>167</v>
      </c>
      <c r="G11" s="173">
        <v>185</v>
      </c>
      <c r="H11" s="173">
        <v>208</v>
      </c>
      <c r="I11" s="176">
        <v>186</v>
      </c>
      <c r="J11" s="172">
        <v>164</v>
      </c>
      <c r="K11" s="176">
        <v>163</v>
      </c>
      <c r="L11" s="201">
        <v>214</v>
      </c>
      <c r="M11" s="293">
        <v>161</v>
      </c>
      <c r="N11" s="200">
        <f t="shared" si="1"/>
        <v>538</v>
      </c>
      <c r="O11" s="62"/>
      <c r="P11" s="63"/>
      <c r="Q11" s="64"/>
      <c r="R11" s="65"/>
      <c r="S11" s="210">
        <v>17</v>
      </c>
      <c r="T11" s="80">
        <v>36</v>
      </c>
    </row>
    <row r="12" spans="1:20" ht="12.75">
      <c r="A12" s="68">
        <f aca="true" t="shared" si="2" ref="A12:A41">A11+1</f>
        <v>8</v>
      </c>
      <c r="B12" s="170" t="s">
        <v>69</v>
      </c>
      <c r="C12" s="171"/>
      <c r="D12" s="168">
        <v>14</v>
      </c>
      <c r="E12" s="169">
        <f t="shared" si="0"/>
        <v>84</v>
      </c>
      <c r="F12" s="172">
        <v>152</v>
      </c>
      <c r="G12" s="173">
        <v>194</v>
      </c>
      <c r="H12" s="173">
        <v>170</v>
      </c>
      <c r="I12" s="176">
        <v>145</v>
      </c>
      <c r="J12" s="172">
        <v>168</v>
      </c>
      <c r="K12" s="176">
        <v>178</v>
      </c>
      <c r="L12" s="173">
        <v>165</v>
      </c>
      <c r="M12" s="293">
        <v>199</v>
      </c>
      <c r="N12" s="200">
        <f t="shared" si="1"/>
        <v>542</v>
      </c>
      <c r="O12" s="62"/>
      <c r="P12" s="63"/>
      <c r="Q12" s="64"/>
      <c r="R12" s="65"/>
      <c r="S12" s="210">
        <v>16</v>
      </c>
      <c r="T12" s="80">
        <v>34</v>
      </c>
    </row>
    <row r="13" spans="1:20" ht="12.75">
      <c r="A13" s="68">
        <f t="shared" si="2"/>
        <v>9</v>
      </c>
      <c r="B13" s="170" t="s">
        <v>84</v>
      </c>
      <c r="C13" s="171"/>
      <c r="D13" s="168">
        <v>18</v>
      </c>
      <c r="E13" s="169">
        <f t="shared" si="0"/>
        <v>108</v>
      </c>
      <c r="F13" s="172">
        <v>160</v>
      </c>
      <c r="G13" s="173">
        <v>170</v>
      </c>
      <c r="H13" s="173">
        <v>153</v>
      </c>
      <c r="I13" s="176">
        <v>146</v>
      </c>
      <c r="J13" s="172">
        <v>141</v>
      </c>
      <c r="K13" s="176">
        <v>164</v>
      </c>
      <c r="L13" s="173">
        <v>165</v>
      </c>
      <c r="M13" s="293">
        <v>179</v>
      </c>
      <c r="N13" s="200">
        <f t="shared" si="1"/>
        <v>508</v>
      </c>
      <c r="O13" s="62"/>
      <c r="P13" s="63"/>
      <c r="Q13" s="64"/>
      <c r="R13" s="65"/>
      <c r="S13" s="210">
        <v>15</v>
      </c>
      <c r="T13" s="80">
        <v>32</v>
      </c>
    </row>
    <row r="14" spans="1:20" ht="12.75">
      <c r="A14" s="68">
        <f t="shared" si="2"/>
        <v>10</v>
      </c>
      <c r="B14" s="170" t="s">
        <v>87</v>
      </c>
      <c r="C14" s="177"/>
      <c r="D14" s="168">
        <v>12</v>
      </c>
      <c r="E14" s="169">
        <f t="shared" si="0"/>
        <v>72</v>
      </c>
      <c r="F14" s="172">
        <v>188</v>
      </c>
      <c r="G14" s="173">
        <v>147</v>
      </c>
      <c r="H14" s="173">
        <v>198</v>
      </c>
      <c r="I14" s="176">
        <v>192</v>
      </c>
      <c r="J14" s="172">
        <v>189</v>
      </c>
      <c r="K14" s="175">
        <v>138</v>
      </c>
      <c r="L14" s="203">
        <v>169</v>
      </c>
      <c r="M14" s="293">
        <v>152</v>
      </c>
      <c r="N14" s="200">
        <f t="shared" si="1"/>
        <v>459</v>
      </c>
      <c r="O14" s="62"/>
      <c r="P14" s="63"/>
      <c r="Q14" s="64"/>
      <c r="R14" s="65"/>
      <c r="S14" s="210">
        <v>14</v>
      </c>
      <c r="T14" s="80">
        <v>30</v>
      </c>
    </row>
    <row r="15" spans="1:20" ht="12.75">
      <c r="A15" s="68">
        <f t="shared" si="2"/>
        <v>11</v>
      </c>
      <c r="B15" s="170" t="s">
        <v>70</v>
      </c>
      <c r="C15" s="177" t="s">
        <v>71</v>
      </c>
      <c r="D15" s="168">
        <v>6</v>
      </c>
      <c r="E15" s="169">
        <f t="shared" si="0"/>
        <v>36</v>
      </c>
      <c r="F15" s="172">
        <v>194</v>
      </c>
      <c r="G15" s="173">
        <v>176</v>
      </c>
      <c r="H15" s="173">
        <v>154</v>
      </c>
      <c r="I15" s="176">
        <v>140</v>
      </c>
      <c r="J15" s="172">
        <v>178</v>
      </c>
      <c r="K15" s="176">
        <v>225</v>
      </c>
      <c r="L15" s="203">
        <v>191</v>
      </c>
      <c r="M15" s="293">
        <v>165</v>
      </c>
      <c r="N15" s="200" t="e">
        <f t="shared" si="1"/>
        <v>#VALUE!</v>
      </c>
      <c r="O15" s="62"/>
      <c r="P15" s="63"/>
      <c r="Q15" s="64"/>
      <c r="R15" s="65"/>
      <c r="S15" s="210">
        <v>13</v>
      </c>
      <c r="T15" s="80">
        <v>28</v>
      </c>
    </row>
    <row r="16" spans="1:20" ht="13.5" thickBot="1">
      <c r="A16" s="87">
        <f t="shared" si="2"/>
        <v>12</v>
      </c>
      <c r="B16" s="178" t="s">
        <v>85</v>
      </c>
      <c r="C16" s="197"/>
      <c r="D16" s="179">
        <v>2</v>
      </c>
      <c r="E16" s="180">
        <f t="shared" si="0"/>
        <v>12</v>
      </c>
      <c r="F16" s="181">
        <v>173</v>
      </c>
      <c r="G16" s="182">
        <v>201</v>
      </c>
      <c r="H16" s="182">
        <v>260</v>
      </c>
      <c r="I16" s="198">
        <v>202</v>
      </c>
      <c r="J16" s="181">
        <v>185</v>
      </c>
      <c r="K16" s="198">
        <v>193</v>
      </c>
      <c r="L16" s="204">
        <v>158</v>
      </c>
      <c r="M16" s="295">
        <v>183</v>
      </c>
      <c r="N16" s="205">
        <f t="shared" si="1"/>
        <v>534</v>
      </c>
      <c r="O16" s="98"/>
      <c r="P16" s="99"/>
      <c r="Q16" s="100"/>
      <c r="R16" s="101"/>
      <c r="S16" s="211">
        <v>12</v>
      </c>
      <c r="T16" s="103">
        <v>26</v>
      </c>
    </row>
    <row r="17" spans="1:20" ht="13.5" thickTop="1">
      <c r="A17" s="51">
        <f t="shared" si="2"/>
        <v>13</v>
      </c>
      <c r="B17" s="170" t="s">
        <v>79</v>
      </c>
      <c r="C17" s="171"/>
      <c r="D17" s="168">
        <v>10</v>
      </c>
      <c r="E17" s="169">
        <f t="shared" si="0"/>
        <v>60</v>
      </c>
      <c r="F17" s="172">
        <v>182</v>
      </c>
      <c r="G17" s="173">
        <v>177</v>
      </c>
      <c r="H17" s="173">
        <v>182</v>
      </c>
      <c r="I17" s="176">
        <v>161</v>
      </c>
      <c r="J17" s="172">
        <v>174</v>
      </c>
      <c r="K17" s="176">
        <v>154</v>
      </c>
      <c r="L17" s="206">
        <v>158</v>
      </c>
      <c r="M17" s="293">
        <v>160</v>
      </c>
      <c r="N17" s="207">
        <f t="shared" si="1"/>
        <v>472</v>
      </c>
      <c r="O17" s="106"/>
      <c r="P17" s="107"/>
      <c r="Q17" s="108"/>
      <c r="R17" s="109"/>
      <c r="S17" s="210">
        <v>11</v>
      </c>
      <c r="T17" s="110">
        <v>24</v>
      </c>
    </row>
    <row r="18" spans="1:20" ht="12.75">
      <c r="A18" s="68">
        <f t="shared" si="2"/>
        <v>14</v>
      </c>
      <c r="B18" s="170" t="s">
        <v>77</v>
      </c>
      <c r="C18" s="171"/>
      <c r="D18" s="168">
        <v>4</v>
      </c>
      <c r="E18" s="169">
        <f t="shared" si="0"/>
        <v>24</v>
      </c>
      <c r="F18" s="172">
        <v>147</v>
      </c>
      <c r="G18" s="173">
        <v>172</v>
      </c>
      <c r="H18" s="173">
        <v>194</v>
      </c>
      <c r="I18" s="176">
        <v>162</v>
      </c>
      <c r="J18" s="172">
        <v>197</v>
      </c>
      <c r="K18" s="176">
        <v>162</v>
      </c>
      <c r="L18" s="206">
        <v>156</v>
      </c>
      <c r="M18" s="293">
        <v>205</v>
      </c>
      <c r="N18" s="200">
        <f t="shared" si="1"/>
        <v>523</v>
      </c>
      <c r="O18" s="62"/>
      <c r="P18" s="63"/>
      <c r="Q18" s="64"/>
      <c r="R18" s="65"/>
      <c r="S18" s="210">
        <v>10</v>
      </c>
      <c r="T18" s="80">
        <v>23</v>
      </c>
    </row>
    <row r="19" spans="1:20" ht="12.75">
      <c r="A19" s="68">
        <f t="shared" si="2"/>
        <v>15</v>
      </c>
      <c r="B19" s="170" t="s">
        <v>83</v>
      </c>
      <c r="C19" s="177" t="s">
        <v>71</v>
      </c>
      <c r="D19" s="168">
        <v>10</v>
      </c>
      <c r="E19" s="169">
        <f t="shared" si="0"/>
        <v>60</v>
      </c>
      <c r="F19" s="172">
        <v>179</v>
      </c>
      <c r="G19" s="173">
        <v>161</v>
      </c>
      <c r="H19" s="173">
        <v>180</v>
      </c>
      <c r="I19" s="176">
        <v>234</v>
      </c>
      <c r="J19" s="172">
        <v>176</v>
      </c>
      <c r="K19" s="175">
        <v>159</v>
      </c>
      <c r="L19" s="208">
        <v>163</v>
      </c>
      <c r="M19" s="293">
        <v>164</v>
      </c>
      <c r="N19" s="200" t="e">
        <f t="shared" si="1"/>
        <v>#VALUE!</v>
      </c>
      <c r="O19" s="62"/>
      <c r="P19" s="63"/>
      <c r="Q19" s="64"/>
      <c r="R19" s="65"/>
      <c r="S19" s="210">
        <v>9</v>
      </c>
      <c r="T19" s="80">
        <v>22</v>
      </c>
    </row>
    <row r="20" spans="1:20" ht="12.75">
      <c r="A20" s="68">
        <f t="shared" si="2"/>
        <v>16</v>
      </c>
      <c r="B20" s="170" t="s">
        <v>74</v>
      </c>
      <c r="C20" s="171"/>
      <c r="D20" s="168">
        <v>22</v>
      </c>
      <c r="E20" s="169">
        <f t="shared" si="0"/>
        <v>132</v>
      </c>
      <c r="F20" s="172">
        <v>156</v>
      </c>
      <c r="G20" s="173">
        <v>189</v>
      </c>
      <c r="H20" s="173">
        <v>164</v>
      </c>
      <c r="I20" s="176">
        <v>165</v>
      </c>
      <c r="J20" s="172">
        <v>166</v>
      </c>
      <c r="K20" s="176">
        <v>140</v>
      </c>
      <c r="L20" s="206">
        <v>141</v>
      </c>
      <c r="M20" s="293">
        <v>147</v>
      </c>
      <c r="N20" s="200">
        <f t="shared" si="1"/>
        <v>428</v>
      </c>
      <c r="O20" s="62"/>
      <c r="P20" s="63"/>
      <c r="Q20" s="64"/>
      <c r="R20" s="65"/>
      <c r="S20" s="210">
        <v>8</v>
      </c>
      <c r="T20" s="80">
        <v>21</v>
      </c>
    </row>
    <row r="21" spans="1:20" ht="12.75">
      <c r="A21" s="68">
        <f t="shared" si="2"/>
        <v>17</v>
      </c>
      <c r="B21" s="170" t="s">
        <v>94</v>
      </c>
      <c r="C21" s="171"/>
      <c r="D21" s="168">
        <v>26</v>
      </c>
      <c r="E21" s="169">
        <f t="shared" si="0"/>
        <v>156</v>
      </c>
      <c r="F21" s="172">
        <v>145</v>
      </c>
      <c r="G21" s="173">
        <v>144</v>
      </c>
      <c r="H21" s="173">
        <v>110</v>
      </c>
      <c r="I21" s="176">
        <v>137</v>
      </c>
      <c r="J21" s="172">
        <v>144</v>
      </c>
      <c r="K21" s="175">
        <v>181</v>
      </c>
      <c r="L21" s="208">
        <v>118</v>
      </c>
      <c r="M21" s="293">
        <v>128</v>
      </c>
      <c r="N21" s="200">
        <f t="shared" si="1"/>
        <v>427</v>
      </c>
      <c r="O21" s="62"/>
      <c r="P21" s="63"/>
      <c r="Q21" s="64"/>
      <c r="R21" s="65"/>
      <c r="S21" s="210">
        <v>7</v>
      </c>
      <c r="T21" s="80">
        <v>20</v>
      </c>
    </row>
    <row r="22" spans="1:20" ht="13.5" thickBot="1">
      <c r="A22" s="68">
        <f t="shared" si="2"/>
        <v>18</v>
      </c>
      <c r="B22" s="183" t="s">
        <v>67</v>
      </c>
      <c r="C22" s="184"/>
      <c r="D22" s="185">
        <v>10</v>
      </c>
      <c r="E22" s="186">
        <f t="shared" si="0"/>
        <v>60</v>
      </c>
      <c r="F22" s="187">
        <v>157</v>
      </c>
      <c r="G22" s="188">
        <v>267</v>
      </c>
      <c r="H22" s="188">
        <v>198</v>
      </c>
      <c r="I22" s="189">
        <v>175</v>
      </c>
      <c r="J22" s="187">
        <v>177</v>
      </c>
      <c r="K22" s="291">
        <v>214</v>
      </c>
      <c r="L22" s="296">
        <v>161</v>
      </c>
      <c r="M22" s="297">
        <v>144</v>
      </c>
      <c r="N22" s="209">
        <f t="shared" si="1"/>
        <v>519</v>
      </c>
      <c r="O22" s="62"/>
      <c r="P22" s="63"/>
      <c r="Q22" s="64"/>
      <c r="R22" s="65"/>
      <c r="S22" s="212">
        <v>6</v>
      </c>
      <c r="T22" s="80">
        <v>19</v>
      </c>
    </row>
    <row r="23" spans="1:20" ht="13.5" thickTop="1">
      <c r="A23" s="68">
        <f t="shared" si="2"/>
        <v>19</v>
      </c>
      <c r="B23" s="190" t="s">
        <v>86</v>
      </c>
      <c r="C23" s="167"/>
      <c r="D23" s="191"/>
      <c r="E23" s="192">
        <f t="shared" si="0"/>
      </c>
      <c r="F23" s="193">
        <v>181</v>
      </c>
      <c r="G23" s="194">
        <v>210</v>
      </c>
      <c r="H23" s="194">
        <v>202</v>
      </c>
      <c r="I23" s="195">
        <v>166</v>
      </c>
      <c r="J23" s="193">
        <v>244</v>
      </c>
      <c r="K23" s="195">
        <v>189</v>
      </c>
      <c r="L23" s="76"/>
      <c r="M23" s="77"/>
      <c r="N23" s="78"/>
      <c r="O23" s="62"/>
      <c r="P23" s="63"/>
      <c r="Q23" s="64"/>
      <c r="R23" s="65"/>
      <c r="S23" s="213">
        <v>5</v>
      </c>
      <c r="T23" s="80">
        <v>18</v>
      </c>
    </row>
    <row r="24" spans="1:20" ht="12.75">
      <c r="A24" s="68">
        <f t="shared" si="2"/>
        <v>20</v>
      </c>
      <c r="B24" s="196" t="s">
        <v>81</v>
      </c>
      <c r="C24" s="171"/>
      <c r="D24" s="168">
        <v>8</v>
      </c>
      <c r="E24" s="169">
        <f t="shared" si="0"/>
        <v>48</v>
      </c>
      <c r="F24" s="172">
        <v>141</v>
      </c>
      <c r="G24" s="173">
        <v>211</v>
      </c>
      <c r="H24" s="173">
        <v>141</v>
      </c>
      <c r="I24" s="176">
        <v>181</v>
      </c>
      <c r="J24" s="172">
        <v>146</v>
      </c>
      <c r="K24" s="175">
        <v>193</v>
      </c>
      <c r="L24" s="76"/>
      <c r="M24" s="81"/>
      <c r="N24" s="78"/>
      <c r="O24" s="62"/>
      <c r="P24" s="63"/>
      <c r="Q24" s="64"/>
      <c r="R24" s="65"/>
      <c r="S24" s="210">
        <v>4</v>
      </c>
      <c r="T24" s="80">
        <v>17</v>
      </c>
    </row>
    <row r="25" spans="1:20" ht="12.75">
      <c r="A25" s="68">
        <f t="shared" si="2"/>
        <v>21</v>
      </c>
      <c r="B25" s="170" t="s">
        <v>89</v>
      </c>
      <c r="C25" s="171"/>
      <c r="D25" s="168">
        <v>16</v>
      </c>
      <c r="E25" s="169">
        <f t="shared" si="0"/>
        <v>96</v>
      </c>
      <c r="F25" s="172">
        <v>132</v>
      </c>
      <c r="G25" s="173">
        <v>155</v>
      </c>
      <c r="H25" s="173">
        <v>149</v>
      </c>
      <c r="I25" s="176">
        <v>145</v>
      </c>
      <c r="J25" s="172">
        <v>154</v>
      </c>
      <c r="K25" s="176">
        <v>156</v>
      </c>
      <c r="L25" s="76"/>
      <c r="M25" s="81"/>
      <c r="N25" s="78"/>
      <c r="O25" s="62"/>
      <c r="P25" s="63"/>
      <c r="Q25" s="64"/>
      <c r="R25" s="65"/>
      <c r="S25" s="210">
        <v>3</v>
      </c>
      <c r="T25" s="80">
        <v>16</v>
      </c>
    </row>
    <row r="26" spans="1:20" ht="12.75">
      <c r="A26" s="68">
        <f t="shared" si="2"/>
        <v>22</v>
      </c>
      <c r="B26" s="170" t="s">
        <v>95</v>
      </c>
      <c r="C26" s="171"/>
      <c r="D26" s="168">
        <v>14</v>
      </c>
      <c r="E26" s="169">
        <f t="shared" si="0"/>
        <v>84</v>
      </c>
      <c r="F26" s="172">
        <v>164</v>
      </c>
      <c r="G26" s="173">
        <v>159</v>
      </c>
      <c r="H26" s="173">
        <v>167</v>
      </c>
      <c r="I26" s="176">
        <v>138</v>
      </c>
      <c r="J26" s="172">
        <v>137</v>
      </c>
      <c r="K26" s="176">
        <v>128</v>
      </c>
      <c r="L26" s="76"/>
      <c r="M26" s="81"/>
      <c r="N26" s="78"/>
      <c r="O26" s="62"/>
      <c r="P26" s="63"/>
      <c r="Q26" s="64"/>
      <c r="R26" s="65"/>
      <c r="S26" s="210">
        <v>2</v>
      </c>
      <c r="T26" s="80">
        <v>15</v>
      </c>
    </row>
    <row r="27" spans="1:20" ht="12.75">
      <c r="A27" s="68">
        <f t="shared" si="2"/>
        <v>23</v>
      </c>
      <c r="B27" s="178" t="s">
        <v>96</v>
      </c>
      <c r="C27" s="197"/>
      <c r="D27" s="179">
        <v>32</v>
      </c>
      <c r="E27" s="180">
        <f t="shared" si="0"/>
        <v>192</v>
      </c>
      <c r="F27" s="181">
        <v>94</v>
      </c>
      <c r="G27" s="182">
        <v>121</v>
      </c>
      <c r="H27" s="182">
        <v>157</v>
      </c>
      <c r="I27" s="198">
        <v>141</v>
      </c>
      <c r="J27" s="181">
        <v>139</v>
      </c>
      <c r="K27" s="198">
        <v>118</v>
      </c>
      <c r="L27" s="76"/>
      <c r="M27" s="81"/>
      <c r="N27" s="78"/>
      <c r="O27" s="62"/>
      <c r="P27" s="63"/>
      <c r="Q27" s="64"/>
      <c r="R27" s="65"/>
      <c r="S27" s="211">
        <v>1</v>
      </c>
      <c r="T27" s="80">
        <v>14</v>
      </c>
    </row>
    <row r="28" spans="1:20" ht="13.5" thickBot="1">
      <c r="A28" s="87">
        <f t="shared" si="2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3.5" thickTop="1">
      <c r="A29" s="51">
        <f t="shared" si="2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2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2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2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2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2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2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2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2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2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2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2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2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3.5" thickBot="1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3.5" thickTop="1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28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K27 L5:L22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workbookViewId="0" topLeftCell="A1">
      <selection activeCell="U19" sqref="U19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5" width="5.140625" style="32" customWidth="1"/>
    <col min="6" max="10" width="5.7109375" style="32" customWidth="1"/>
    <col min="11" max="11" width="5.71093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 thickBot="1" thickTop="1">
      <c r="A1" s="387" t="s">
        <v>98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9"/>
    </row>
    <row r="2" spans="1:20" ht="18.75" customHeight="1" thickBot="1" thickTop="1">
      <c r="A2" s="380" t="s">
        <v>64</v>
      </c>
      <c r="B2" s="381"/>
      <c r="C2" s="381"/>
      <c r="D2" s="381"/>
      <c r="E2" s="381"/>
      <c r="F2" s="382">
        <f>IF(MAX(F5:M48)=0," ",MAX(F5:M48))</f>
        <v>266</v>
      </c>
      <c r="G2" s="382"/>
      <c r="H2" s="382"/>
      <c r="I2" s="383"/>
      <c r="J2" s="384" t="s">
        <v>99</v>
      </c>
      <c r="K2" s="385"/>
      <c r="L2" s="385"/>
      <c r="M2" s="385"/>
      <c r="N2" s="385"/>
      <c r="O2" s="385"/>
      <c r="P2" s="385"/>
      <c r="Q2" s="385"/>
      <c r="R2" s="385"/>
      <c r="S2" s="385"/>
      <c r="T2" s="386"/>
    </row>
    <row r="3" spans="1:20" ht="19.5" customHeight="1" thickBot="1" thickTop="1">
      <c r="A3" s="373" t="s">
        <v>42</v>
      </c>
      <c r="B3" s="390" t="s">
        <v>43</v>
      </c>
      <c r="C3" s="347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 thickBot="1" thickTop="1">
      <c r="A4" s="373"/>
      <c r="B4" s="391"/>
      <c r="C4" s="348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349" t="s">
        <v>52</v>
      </c>
      <c r="K4" s="350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3.5" thickTop="1">
      <c r="A5" s="51">
        <v>1</v>
      </c>
      <c r="B5" s="166" t="s">
        <v>79</v>
      </c>
      <c r="C5" s="167"/>
      <c r="D5" s="168">
        <v>10</v>
      </c>
      <c r="E5" s="169">
        <f aca="true" t="shared" si="0" ref="E5:E23">IF(D5&gt;0,D5*COUNT(F5:K5),"")</f>
        <v>60</v>
      </c>
      <c r="F5" s="193">
        <v>150</v>
      </c>
      <c r="G5" s="194">
        <v>154</v>
      </c>
      <c r="H5" s="194">
        <v>156</v>
      </c>
      <c r="I5" s="195">
        <v>207</v>
      </c>
      <c r="J5" s="193">
        <v>165</v>
      </c>
      <c r="K5" s="195">
        <v>180</v>
      </c>
      <c r="L5" s="194">
        <v>266</v>
      </c>
      <c r="M5" s="194">
        <v>157</v>
      </c>
      <c r="N5" s="292">
        <v>183</v>
      </c>
      <c r="O5" s="62"/>
      <c r="P5" s="63"/>
      <c r="Q5" s="64"/>
      <c r="R5" s="65"/>
      <c r="S5" s="66"/>
      <c r="T5" s="67">
        <v>60</v>
      </c>
    </row>
    <row r="6" spans="1:20" ht="12.75">
      <c r="A6" s="68">
        <f>A5+1</f>
        <v>2</v>
      </c>
      <c r="B6" s="170" t="s">
        <v>68</v>
      </c>
      <c r="C6" s="177" t="s">
        <v>71</v>
      </c>
      <c r="D6" s="168">
        <v>8</v>
      </c>
      <c r="E6" s="169">
        <f t="shared" si="0"/>
        <v>48</v>
      </c>
      <c r="F6" s="172">
        <v>204</v>
      </c>
      <c r="G6" s="173">
        <v>169</v>
      </c>
      <c r="H6" s="173">
        <v>176</v>
      </c>
      <c r="I6" s="176">
        <v>183</v>
      </c>
      <c r="J6" s="172">
        <v>157</v>
      </c>
      <c r="K6" s="175">
        <v>168</v>
      </c>
      <c r="L6" s="173">
        <v>165</v>
      </c>
      <c r="M6" s="303">
        <v>200</v>
      </c>
      <c r="N6" s="294">
        <v>234</v>
      </c>
      <c r="O6" s="62"/>
      <c r="P6" s="63"/>
      <c r="Q6" s="64"/>
      <c r="R6" s="65"/>
      <c r="S6" s="79"/>
      <c r="T6" s="80">
        <v>55</v>
      </c>
    </row>
    <row r="7" spans="1:20" ht="12.75">
      <c r="A7" s="68">
        <f>A6+1</f>
        <v>3</v>
      </c>
      <c r="B7" s="170" t="s">
        <v>72</v>
      </c>
      <c r="C7" s="171"/>
      <c r="D7" s="168">
        <v>14</v>
      </c>
      <c r="E7" s="169">
        <f t="shared" si="0"/>
        <v>84</v>
      </c>
      <c r="F7" s="172">
        <v>203</v>
      </c>
      <c r="G7" s="173">
        <v>183</v>
      </c>
      <c r="H7" s="173">
        <v>155</v>
      </c>
      <c r="I7" s="176">
        <v>167</v>
      </c>
      <c r="J7" s="172">
        <v>146</v>
      </c>
      <c r="K7" s="175">
        <v>177</v>
      </c>
      <c r="L7" s="173">
        <v>174</v>
      </c>
      <c r="M7" s="203">
        <v>194</v>
      </c>
      <c r="N7" s="293">
        <v>166</v>
      </c>
      <c r="O7" s="62"/>
      <c r="P7" s="63"/>
      <c r="Q7" s="64"/>
      <c r="R7" s="65"/>
      <c r="S7" s="79"/>
      <c r="T7" s="80">
        <v>50</v>
      </c>
    </row>
    <row r="8" spans="1:20" ht="12.75">
      <c r="A8" s="68">
        <f>A7+1</f>
        <v>4</v>
      </c>
      <c r="B8" s="170" t="s">
        <v>66</v>
      </c>
      <c r="C8" s="171"/>
      <c r="D8" s="168"/>
      <c r="E8" s="169">
        <f t="shared" si="0"/>
      </c>
      <c r="F8" s="172">
        <v>167</v>
      </c>
      <c r="G8" s="173">
        <v>200</v>
      </c>
      <c r="H8" s="173">
        <v>144</v>
      </c>
      <c r="I8" s="176">
        <v>172</v>
      </c>
      <c r="J8" s="172">
        <v>167</v>
      </c>
      <c r="K8" s="176">
        <v>209</v>
      </c>
      <c r="L8" s="173">
        <v>183</v>
      </c>
      <c r="M8" s="203">
        <v>194</v>
      </c>
      <c r="N8" s="293">
        <v>191</v>
      </c>
      <c r="O8" s="62"/>
      <c r="P8" s="63"/>
      <c r="Q8" s="64"/>
      <c r="R8" s="65"/>
      <c r="S8" s="79"/>
      <c r="T8" s="80">
        <v>45</v>
      </c>
    </row>
    <row r="9" spans="1:20" ht="12.75">
      <c r="A9" s="68">
        <f>A8+1</f>
        <v>5</v>
      </c>
      <c r="B9" s="170" t="s">
        <v>73</v>
      </c>
      <c r="C9" s="171"/>
      <c r="D9" s="168">
        <v>6</v>
      </c>
      <c r="E9" s="169">
        <f t="shared" si="0"/>
        <v>36</v>
      </c>
      <c r="F9" s="172">
        <v>147</v>
      </c>
      <c r="G9" s="173">
        <v>173</v>
      </c>
      <c r="H9" s="173">
        <v>195</v>
      </c>
      <c r="I9" s="176">
        <v>163</v>
      </c>
      <c r="J9" s="172">
        <v>168</v>
      </c>
      <c r="K9" s="176">
        <v>178</v>
      </c>
      <c r="L9" s="173">
        <v>191</v>
      </c>
      <c r="M9" s="203">
        <v>166</v>
      </c>
      <c r="N9" s="293">
        <v>187</v>
      </c>
      <c r="O9" s="62"/>
      <c r="P9" s="63"/>
      <c r="Q9" s="64"/>
      <c r="R9" s="65"/>
      <c r="S9" s="79"/>
      <c r="T9" s="80">
        <v>42</v>
      </c>
    </row>
    <row r="10" spans="1:20" ht="12.75">
      <c r="A10" s="68">
        <f>A9+1</f>
        <v>6</v>
      </c>
      <c r="B10" s="170" t="s">
        <v>75</v>
      </c>
      <c r="C10" s="177"/>
      <c r="D10" s="168">
        <v>6</v>
      </c>
      <c r="E10" s="169">
        <f t="shared" si="0"/>
        <v>36</v>
      </c>
      <c r="F10" s="172">
        <v>86</v>
      </c>
      <c r="G10" s="173">
        <v>190</v>
      </c>
      <c r="H10" s="173">
        <v>190</v>
      </c>
      <c r="I10" s="176">
        <v>150</v>
      </c>
      <c r="J10" s="172">
        <v>161</v>
      </c>
      <c r="K10" s="175">
        <v>194</v>
      </c>
      <c r="L10" s="173">
        <v>113</v>
      </c>
      <c r="M10" s="201">
        <v>226</v>
      </c>
      <c r="N10" s="304">
        <v>200</v>
      </c>
      <c r="O10" s="62"/>
      <c r="P10" s="63"/>
      <c r="Q10" s="64"/>
      <c r="R10" s="65"/>
      <c r="S10" s="79"/>
      <c r="T10" s="80">
        <v>39</v>
      </c>
    </row>
    <row r="11" spans="1:20" ht="12.75">
      <c r="A11" s="68">
        <v>7</v>
      </c>
      <c r="B11" s="170" t="s">
        <v>77</v>
      </c>
      <c r="C11" s="171"/>
      <c r="D11" s="168">
        <v>4</v>
      </c>
      <c r="E11" s="169">
        <f t="shared" si="0"/>
        <v>24</v>
      </c>
      <c r="F11" s="172">
        <v>149</v>
      </c>
      <c r="G11" s="173">
        <v>201</v>
      </c>
      <c r="H11" s="173">
        <v>163</v>
      </c>
      <c r="I11" s="176">
        <v>176</v>
      </c>
      <c r="J11" s="172">
        <v>160</v>
      </c>
      <c r="K11" s="176">
        <v>214</v>
      </c>
      <c r="L11" s="173">
        <v>161</v>
      </c>
      <c r="M11" s="173">
        <v>233</v>
      </c>
      <c r="N11" s="293">
        <v>149</v>
      </c>
      <c r="O11" s="62"/>
      <c r="P11" s="63"/>
      <c r="Q11" s="64"/>
      <c r="R11" s="65"/>
      <c r="S11" s="79"/>
      <c r="T11" s="80">
        <v>36</v>
      </c>
    </row>
    <row r="12" spans="1:20" ht="12.75">
      <c r="A12" s="68">
        <f aca="true" t="shared" si="1" ref="A12:A41">A11+1</f>
        <v>8</v>
      </c>
      <c r="B12" s="170" t="s">
        <v>67</v>
      </c>
      <c r="C12" s="171"/>
      <c r="D12" s="168">
        <v>10</v>
      </c>
      <c r="E12" s="169">
        <f t="shared" si="0"/>
        <v>60</v>
      </c>
      <c r="F12" s="172">
        <v>225</v>
      </c>
      <c r="G12" s="173">
        <v>209</v>
      </c>
      <c r="H12" s="173">
        <v>193</v>
      </c>
      <c r="I12" s="176">
        <v>186</v>
      </c>
      <c r="J12" s="172">
        <v>224</v>
      </c>
      <c r="K12" s="175">
        <v>192</v>
      </c>
      <c r="L12" s="173">
        <v>157</v>
      </c>
      <c r="M12" s="203">
        <v>169</v>
      </c>
      <c r="N12" s="293">
        <v>193</v>
      </c>
      <c r="O12" s="62"/>
      <c r="P12" s="63"/>
      <c r="Q12" s="64"/>
      <c r="R12" s="65"/>
      <c r="S12" s="79"/>
      <c r="T12" s="80">
        <v>34</v>
      </c>
    </row>
    <row r="13" spans="1:20" ht="12.75">
      <c r="A13" s="68">
        <f t="shared" si="1"/>
        <v>9</v>
      </c>
      <c r="B13" s="170" t="s">
        <v>93</v>
      </c>
      <c r="C13" s="177"/>
      <c r="D13" s="168">
        <v>10</v>
      </c>
      <c r="E13" s="169">
        <f t="shared" si="0"/>
        <v>60</v>
      </c>
      <c r="F13" s="172">
        <v>166</v>
      </c>
      <c r="G13" s="173">
        <v>169</v>
      </c>
      <c r="H13" s="173">
        <v>158</v>
      </c>
      <c r="I13" s="176">
        <v>206</v>
      </c>
      <c r="J13" s="172">
        <v>180</v>
      </c>
      <c r="K13" s="176">
        <v>147</v>
      </c>
      <c r="L13" s="173">
        <v>146</v>
      </c>
      <c r="M13" s="203">
        <v>181</v>
      </c>
      <c r="N13" s="293">
        <v>177</v>
      </c>
      <c r="O13" s="62"/>
      <c r="P13" s="63"/>
      <c r="Q13" s="64"/>
      <c r="R13" s="65"/>
      <c r="S13" s="79"/>
      <c r="T13" s="80">
        <v>32</v>
      </c>
    </row>
    <row r="14" spans="1:20" ht="12.75">
      <c r="A14" s="68">
        <f t="shared" si="1"/>
        <v>10</v>
      </c>
      <c r="B14" s="170" t="s">
        <v>87</v>
      </c>
      <c r="C14" s="171"/>
      <c r="D14" s="168">
        <v>12</v>
      </c>
      <c r="E14" s="169">
        <f t="shared" si="0"/>
        <v>72</v>
      </c>
      <c r="F14" s="172">
        <v>181</v>
      </c>
      <c r="G14" s="173">
        <v>147</v>
      </c>
      <c r="H14" s="173">
        <v>213</v>
      </c>
      <c r="I14" s="176">
        <v>157</v>
      </c>
      <c r="J14" s="172">
        <v>178</v>
      </c>
      <c r="K14" s="176">
        <v>182</v>
      </c>
      <c r="L14" s="173">
        <v>179</v>
      </c>
      <c r="M14" s="203">
        <v>148</v>
      </c>
      <c r="N14" s="293">
        <v>168</v>
      </c>
      <c r="O14" s="62"/>
      <c r="P14" s="63"/>
      <c r="Q14" s="64"/>
      <c r="R14" s="65"/>
      <c r="S14" s="79"/>
      <c r="T14" s="80">
        <v>30</v>
      </c>
    </row>
    <row r="15" spans="1:20" ht="12.75">
      <c r="A15" s="68">
        <f t="shared" si="1"/>
        <v>11</v>
      </c>
      <c r="B15" s="170" t="s">
        <v>83</v>
      </c>
      <c r="C15" s="177" t="s">
        <v>71</v>
      </c>
      <c r="D15" s="168">
        <v>8</v>
      </c>
      <c r="E15" s="169">
        <f t="shared" si="0"/>
        <v>48</v>
      </c>
      <c r="F15" s="172">
        <v>156</v>
      </c>
      <c r="G15" s="173">
        <v>174</v>
      </c>
      <c r="H15" s="173">
        <v>160</v>
      </c>
      <c r="I15" s="176">
        <v>171</v>
      </c>
      <c r="J15" s="172">
        <v>115</v>
      </c>
      <c r="K15" s="175">
        <v>133</v>
      </c>
      <c r="L15" s="173">
        <v>178</v>
      </c>
      <c r="M15" s="203">
        <v>161</v>
      </c>
      <c r="N15" s="293">
        <v>157</v>
      </c>
      <c r="O15" s="62"/>
      <c r="P15" s="63"/>
      <c r="Q15" s="64"/>
      <c r="R15" s="65"/>
      <c r="S15" s="79"/>
      <c r="T15" s="80">
        <v>28</v>
      </c>
    </row>
    <row r="16" spans="1:20" ht="12.75">
      <c r="A16" s="87">
        <f t="shared" si="1"/>
        <v>12</v>
      </c>
      <c r="B16" s="178" t="s">
        <v>69</v>
      </c>
      <c r="C16" s="197"/>
      <c r="D16" s="179">
        <v>14</v>
      </c>
      <c r="E16" s="180">
        <f>IF(D16&gt;0,D16*COUNT(F16:K16),"")</f>
        <v>84</v>
      </c>
      <c r="F16" s="181">
        <v>178</v>
      </c>
      <c r="G16" s="182">
        <v>188</v>
      </c>
      <c r="H16" s="182">
        <v>163</v>
      </c>
      <c r="I16" s="198">
        <v>180</v>
      </c>
      <c r="J16" s="181">
        <v>201</v>
      </c>
      <c r="K16" s="198">
        <v>192</v>
      </c>
      <c r="L16" s="182">
        <v>165</v>
      </c>
      <c r="M16" s="182">
        <v>152</v>
      </c>
      <c r="N16" s="295">
        <v>160</v>
      </c>
      <c r="O16" s="98"/>
      <c r="P16" s="99"/>
      <c r="Q16" s="100"/>
      <c r="R16" s="101"/>
      <c r="S16" s="102"/>
      <c r="T16" s="271">
        <v>26</v>
      </c>
    </row>
    <row r="17" spans="1:20" ht="12.75">
      <c r="A17" s="68">
        <f t="shared" si="1"/>
        <v>13</v>
      </c>
      <c r="B17" s="305" t="s">
        <v>74</v>
      </c>
      <c r="C17" s="306"/>
      <c r="D17" s="307">
        <v>22</v>
      </c>
      <c r="E17" s="308">
        <f>IF(D17&gt;0,D17*COUNT(F17:K17),"")</f>
        <v>132</v>
      </c>
      <c r="F17" s="309">
        <v>144</v>
      </c>
      <c r="G17" s="310">
        <v>143</v>
      </c>
      <c r="H17" s="310">
        <v>199</v>
      </c>
      <c r="I17" s="311">
        <v>187</v>
      </c>
      <c r="J17" s="309">
        <v>142</v>
      </c>
      <c r="K17" s="311">
        <v>170</v>
      </c>
      <c r="L17" s="309">
        <v>150</v>
      </c>
      <c r="M17" s="312">
        <v>157</v>
      </c>
      <c r="N17" s="313">
        <v>146</v>
      </c>
      <c r="O17" s="117"/>
      <c r="P17" s="118"/>
      <c r="Q17" s="119"/>
      <c r="R17" s="120"/>
      <c r="S17" s="79"/>
      <c r="T17" s="80">
        <v>24</v>
      </c>
    </row>
    <row r="18" spans="1:20" ht="12.75">
      <c r="A18" s="68">
        <f t="shared" si="1"/>
        <v>14</v>
      </c>
      <c r="B18" s="170" t="s">
        <v>80</v>
      </c>
      <c r="C18" s="171"/>
      <c r="D18" s="168">
        <v>10</v>
      </c>
      <c r="E18" s="169">
        <f t="shared" si="0"/>
        <v>60</v>
      </c>
      <c r="F18" s="172">
        <v>158</v>
      </c>
      <c r="G18" s="173">
        <v>150</v>
      </c>
      <c r="H18" s="173">
        <v>151</v>
      </c>
      <c r="I18" s="176">
        <v>179</v>
      </c>
      <c r="J18" s="172">
        <v>167</v>
      </c>
      <c r="K18" s="176">
        <v>155</v>
      </c>
      <c r="L18" s="172">
        <v>157</v>
      </c>
      <c r="M18" s="208">
        <v>181</v>
      </c>
      <c r="N18" s="293">
        <v>137</v>
      </c>
      <c r="O18" s="62"/>
      <c r="P18" s="63"/>
      <c r="Q18" s="64"/>
      <c r="R18" s="65"/>
      <c r="S18" s="79"/>
      <c r="T18" s="80">
        <v>23</v>
      </c>
    </row>
    <row r="19" spans="1:20" ht="12.75">
      <c r="A19" s="68">
        <f t="shared" si="1"/>
        <v>15</v>
      </c>
      <c r="B19" s="170" t="s">
        <v>97</v>
      </c>
      <c r="C19" s="171"/>
      <c r="D19" s="168">
        <v>12</v>
      </c>
      <c r="E19" s="169">
        <f t="shared" si="0"/>
        <v>72</v>
      </c>
      <c r="F19" s="172">
        <v>211</v>
      </c>
      <c r="G19" s="173">
        <v>151</v>
      </c>
      <c r="H19" s="173">
        <v>148</v>
      </c>
      <c r="I19" s="176">
        <v>200</v>
      </c>
      <c r="J19" s="172">
        <v>203</v>
      </c>
      <c r="K19" s="176">
        <v>160</v>
      </c>
      <c r="L19" s="172">
        <v>162</v>
      </c>
      <c r="M19" s="208">
        <v>147</v>
      </c>
      <c r="N19" s="293">
        <v>150</v>
      </c>
      <c r="O19" s="62"/>
      <c r="P19" s="63"/>
      <c r="Q19" s="64"/>
      <c r="R19" s="65"/>
      <c r="S19" s="79"/>
      <c r="T19" s="80">
        <v>22</v>
      </c>
    </row>
    <row r="20" spans="1:20" ht="12.75">
      <c r="A20" s="68">
        <f t="shared" si="1"/>
        <v>16</v>
      </c>
      <c r="B20" s="170" t="s">
        <v>89</v>
      </c>
      <c r="C20" s="171"/>
      <c r="D20" s="168">
        <v>16</v>
      </c>
      <c r="E20" s="169">
        <f t="shared" si="0"/>
        <v>96</v>
      </c>
      <c r="F20" s="172">
        <v>133</v>
      </c>
      <c r="G20" s="173">
        <v>173</v>
      </c>
      <c r="H20" s="173">
        <v>116</v>
      </c>
      <c r="I20" s="176">
        <v>151</v>
      </c>
      <c r="J20" s="172">
        <v>149</v>
      </c>
      <c r="K20" s="176">
        <v>182</v>
      </c>
      <c r="L20" s="172">
        <v>132</v>
      </c>
      <c r="M20" s="206">
        <v>121</v>
      </c>
      <c r="N20" s="293">
        <v>183</v>
      </c>
      <c r="O20" s="62"/>
      <c r="P20" s="63"/>
      <c r="Q20" s="64"/>
      <c r="R20" s="65"/>
      <c r="S20" s="79"/>
      <c r="T20" s="80">
        <v>21</v>
      </c>
    </row>
    <row r="21" spans="1:20" ht="12.75">
      <c r="A21" s="68">
        <f t="shared" si="1"/>
        <v>17</v>
      </c>
      <c r="B21" s="170" t="s">
        <v>81</v>
      </c>
      <c r="C21" s="171"/>
      <c r="D21" s="168">
        <v>8</v>
      </c>
      <c r="E21" s="169">
        <f t="shared" si="0"/>
        <v>48</v>
      </c>
      <c r="F21" s="172">
        <v>175</v>
      </c>
      <c r="G21" s="173">
        <v>146</v>
      </c>
      <c r="H21" s="173">
        <v>171</v>
      </c>
      <c r="I21" s="176">
        <v>201</v>
      </c>
      <c r="J21" s="172">
        <v>158</v>
      </c>
      <c r="K21" s="175">
        <v>178</v>
      </c>
      <c r="L21" s="172">
        <v>148</v>
      </c>
      <c r="M21" s="208">
        <v>155</v>
      </c>
      <c r="N21" s="293">
        <v>153</v>
      </c>
      <c r="O21" s="62"/>
      <c r="P21" s="63"/>
      <c r="Q21" s="64"/>
      <c r="R21" s="65"/>
      <c r="S21" s="79"/>
      <c r="T21" s="80">
        <v>20</v>
      </c>
    </row>
    <row r="22" spans="1:20" ht="13.5" thickBot="1">
      <c r="A22" s="258">
        <f t="shared" si="1"/>
        <v>18</v>
      </c>
      <c r="B22" s="314" t="s">
        <v>88</v>
      </c>
      <c r="C22" s="315"/>
      <c r="D22" s="316">
        <v>16</v>
      </c>
      <c r="E22" s="317">
        <f t="shared" si="0"/>
        <v>96</v>
      </c>
      <c r="F22" s="318">
        <v>165</v>
      </c>
      <c r="G22" s="319">
        <v>154</v>
      </c>
      <c r="H22" s="319">
        <v>133</v>
      </c>
      <c r="I22" s="320">
        <v>141</v>
      </c>
      <c r="J22" s="318">
        <v>118</v>
      </c>
      <c r="K22" s="320">
        <v>159</v>
      </c>
      <c r="L22" s="318">
        <v>127</v>
      </c>
      <c r="M22" s="321">
        <v>165</v>
      </c>
      <c r="N22" s="322">
        <v>134</v>
      </c>
      <c r="O22" s="323"/>
      <c r="P22" s="324"/>
      <c r="Q22" s="325"/>
      <c r="R22" s="326"/>
      <c r="S22" s="140"/>
      <c r="T22" s="103">
        <v>19</v>
      </c>
    </row>
    <row r="23" spans="1:20" ht="14.25" thickBot="1" thickTop="1">
      <c r="A23" s="330">
        <f t="shared" si="1"/>
        <v>19</v>
      </c>
      <c r="B23" s="331" t="s">
        <v>86</v>
      </c>
      <c r="C23" s="332"/>
      <c r="D23" s="333"/>
      <c r="E23" s="334">
        <f t="shared" si="0"/>
      </c>
      <c r="F23" s="335">
        <v>214</v>
      </c>
      <c r="G23" s="336">
        <v>172</v>
      </c>
      <c r="H23" s="336">
        <v>183</v>
      </c>
      <c r="I23" s="337">
        <v>177</v>
      </c>
      <c r="J23" s="335">
        <v>171</v>
      </c>
      <c r="K23" s="337">
        <v>187</v>
      </c>
      <c r="L23" s="338"/>
      <c r="M23" s="339"/>
      <c r="N23" s="340"/>
      <c r="O23" s="341"/>
      <c r="P23" s="342"/>
      <c r="Q23" s="343"/>
      <c r="R23" s="344"/>
      <c r="S23" s="345"/>
      <c r="T23" s="346">
        <v>18</v>
      </c>
    </row>
    <row r="24" spans="1:20" ht="13.5" thickTop="1">
      <c r="A24" s="272">
        <f t="shared" si="1"/>
        <v>20</v>
      </c>
      <c r="B24" s="327"/>
      <c r="C24" s="328"/>
      <c r="D24" s="144"/>
      <c r="E24" s="144"/>
      <c r="F24" s="145"/>
      <c r="G24" s="146"/>
      <c r="H24" s="146"/>
      <c r="I24" s="147"/>
      <c r="J24" s="145"/>
      <c r="K24" s="329"/>
      <c r="L24" s="149"/>
      <c r="M24" s="150"/>
      <c r="N24" s="151"/>
      <c r="O24" s="62"/>
      <c r="P24" s="63"/>
      <c r="Q24" s="64"/>
      <c r="R24" s="65"/>
      <c r="S24" s="152"/>
      <c r="T24" s="110">
        <v>17</v>
      </c>
    </row>
    <row r="25" spans="1:20" ht="12.75">
      <c r="A25" s="68">
        <f t="shared" si="1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16</v>
      </c>
    </row>
    <row r="26" spans="1:20" ht="12.75">
      <c r="A26" s="68">
        <f t="shared" si="1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15</v>
      </c>
    </row>
    <row r="27" spans="1:20" ht="12.75">
      <c r="A27" s="68">
        <f t="shared" si="1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14</v>
      </c>
    </row>
    <row r="28" spans="1:20" ht="13.5" thickBot="1">
      <c r="A28" s="87">
        <f t="shared" si="1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3.5" thickTop="1">
      <c r="A29" s="51">
        <f t="shared" si="1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1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1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1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1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1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1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1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1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1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1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1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1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3.5" thickBot="1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3.5" thickTop="1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24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K23 L5:M22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workbookViewId="0" topLeftCell="A1">
      <selection activeCell="W13" sqref="W13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5" width="5.140625" style="32" customWidth="1"/>
    <col min="6" max="9" width="5.710937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87" t="s">
        <v>100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9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 thickBot="1" thickTop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3.5" thickTop="1">
      <c r="A5" s="51">
        <v>1</v>
      </c>
      <c r="B5" s="166" t="s">
        <v>69</v>
      </c>
      <c r="C5" s="167"/>
      <c r="D5" s="168">
        <v>12</v>
      </c>
      <c r="E5" s="169">
        <f aca="true" t="shared" si="0" ref="E5:E27">IF(D5&gt;0,D5*COUNT(F5:K5),"")</f>
        <v>48</v>
      </c>
      <c r="F5" s="193">
        <v>154</v>
      </c>
      <c r="G5" s="194">
        <v>208</v>
      </c>
      <c r="H5" s="194">
        <v>179</v>
      </c>
      <c r="I5" s="195">
        <v>201</v>
      </c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120</v>
      </c>
    </row>
    <row r="6" spans="1:20" ht="12.75">
      <c r="A6" s="68">
        <f>A5+1</f>
        <v>2</v>
      </c>
      <c r="B6" s="170" t="s">
        <v>72</v>
      </c>
      <c r="C6" s="171"/>
      <c r="D6" s="168">
        <v>14</v>
      </c>
      <c r="E6" s="169">
        <f t="shared" si="0"/>
        <v>56</v>
      </c>
      <c r="F6" s="172">
        <v>201</v>
      </c>
      <c r="G6" s="173">
        <v>186</v>
      </c>
      <c r="H6" s="173">
        <v>179</v>
      </c>
      <c r="I6" s="176">
        <v>191</v>
      </c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110</v>
      </c>
    </row>
    <row r="7" spans="1:20" ht="12.75">
      <c r="A7" s="68">
        <f>A6+1</f>
        <v>3</v>
      </c>
      <c r="B7" s="170" t="s">
        <v>66</v>
      </c>
      <c r="C7" s="171"/>
      <c r="D7" s="168"/>
      <c r="E7" s="169">
        <f t="shared" si="0"/>
      </c>
      <c r="F7" s="172">
        <v>140</v>
      </c>
      <c r="G7" s="173">
        <v>201</v>
      </c>
      <c r="H7" s="173">
        <v>171</v>
      </c>
      <c r="I7" s="176">
        <v>162</v>
      </c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100</v>
      </c>
    </row>
    <row r="8" spans="1:20" ht="12.75">
      <c r="A8" s="68">
        <f>A7+1</f>
        <v>4</v>
      </c>
      <c r="B8" s="170" t="s">
        <v>93</v>
      </c>
      <c r="C8" s="177"/>
      <c r="D8" s="168">
        <v>10</v>
      </c>
      <c r="E8" s="169">
        <f t="shared" si="0"/>
        <v>40</v>
      </c>
      <c r="F8" s="172">
        <v>174</v>
      </c>
      <c r="G8" s="173">
        <v>194</v>
      </c>
      <c r="H8" s="173">
        <v>157</v>
      </c>
      <c r="I8" s="176">
        <v>170</v>
      </c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90</v>
      </c>
    </row>
    <row r="9" spans="1:20" ht="12.75">
      <c r="A9" s="68">
        <f>A8+1</f>
        <v>5</v>
      </c>
      <c r="B9" s="170" t="s">
        <v>75</v>
      </c>
      <c r="C9" s="177"/>
      <c r="D9" s="168">
        <v>6</v>
      </c>
      <c r="E9" s="169">
        <f t="shared" si="0"/>
        <v>24</v>
      </c>
      <c r="F9" s="172">
        <v>137</v>
      </c>
      <c r="G9" s="173">
        <v>177</v>
      </c>
      <c r="H9" s="173">
        <v>174</v>
      </c>
      <c r="I9" s="176">
        <v>180</v>
      </c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84</v>
      </c>
    </row>
    <row r="10" spans="1:20" ht="12.75">
      <c r="A10" s="68">
        <f>A9+1</f>
        <v>6</v>
      </c>
      <c r="B10" s="170" t="s">
        <v>67</v>
      </c>
      <c r="C10" s="171"/>
      <c r="D10" s="168">
        <v>10</v>
      </c>
      <c r="E10" s="169">
        <f t="shared" si="0"/>
        <v>40</v>
      </c>
      <c r="F10" s="172">
        <v>188</v>
      </c>
      <c r="G10" s="173">
        <v>176</v>
      </c>
      <c r="H10" s="173">
        <v>154</v>
      </c>
      <c r="I10" s="176">
        <v>162</v>
      </c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78</v>
      </c>
    </row>
    <row r="11" spans="1:20" ht="12.75">
      <c r="A11" s="68">
        <v>7</v>
      </c>
      <c r="B11" s="170" t="s">
        <v>74</v>
      </c>
      <c r="C11" s="171"/>
      <c r="D11" s="168">
        <v>22</v>
      </c>
      <c r="E11" s="169">
        <f t="shared" si="0"/>
        <v>88</v>
      </c>
      <c r="F11" s="172">
        <v>160</v>
      </c>
      <c r="G11" s="173">
        <v>164</v>
      </c>
      <c r="H11" s="173">
        <v>139</v>
      </c>
      <c r="I11" s="176">
        <v>147</v>
      </c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72</v>
      </c>
    </row>
    <row r="12" spans="1:20" ht="12.75">
      <c r="A12" s="68">
        <f aca="true" t="shared" si="1" ref="A12:A41">A11+1</f>
        <v>8</v>
      </c>
      <c r="B12" s="170" t="s">
        <v>73</v>
      </c>
      <c r="C12" s="171"/>
      <c r="D12" s="168">
        <v>6</v>
      </c>
      <c r="E12" s="169">
        <f t="shared" si="0"/>
        <v>24</v>
      </c>
      <c r="F12" s="172">
        <v>246</v>
      </c>
      <c r="G12" s="173">
        <v>180</v>
      </c>
      <c r="H12" s="173">
        <v>177</v>
      </c>
      <c r="I12" s="176">
        <v>177</v>
      </c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68</v>
      </c>
    </row>
    <row r="13" spans="1:20" ht="12.75">
      <c r="A13" s="68">
        <f t="shared" si="1"/>
        <v>9</v>
      </c>
      <c r="B13" s="170" t="s">
        <v>94</v>
      </c>
      <c r="C13" s="171"/>
      <c r="D13" s="168">
        <v>26</v>
      </c>
      <c r="E13" s="169">
        <f t="shared" si="0"/>
        <v>104</v>
      </c>
      <c r="F13" s="172">
        <v>163</v>
      </c>
      <c r="G13" s="173">
        <v>154</v>
      </c>
      <c r="H13" s="173">
        <v>150</v>
      </c>
      <c r="I13" s="176">
        <v>129</v>
      </c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64</v>
      </c>
    </row>
    <row r="14" spans="1:20" ht="12.75">
      <c r="A14" s="68">
        <f t="shared" si="1"/>
        <v>10</v>
      </c>
      <c r="B14" s="170" t="s">
        <v>101</v>
      </c>
      <c r="C14" s="171"/>
      <c r="D14" s="168">
        <v>10</v>
      </c>
      <c r="E14" s="169">
        <f t="shared" si="0"/>
        <v>40</v>
      </c>
      <c r="F14" s="172">
        <v>175</v>
      </c>
      <c r="G14" s="173">
        <v>158</v>
      </c>
      <c r="H14" s="173">
        <v>177</v>
      </c>
      <c r="I14" s="176">
        <v>154</v>
      </c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60</v>
      </c>
    </row>
    <row r="15" spans="1:20" ht="12.75">
      <c r="A15" s="68">
        <f t="shared" si="1"/>
        <v>11</v>
      </c>
      <c r="B15" s="170" t="s">
        <v>76</v>
      </c>
      <c r="C15" s="171"/>
      <c r="D15" s="168">
        <v>22</v>
      </c>
      <c r="E15" s="169">
        <f t="shared" si="0"/>
        <v>88</v>
      </c>
      <c r="F15" s="172">
        <v>170</v>
      </c>
      <c r="G15" s="173">
        <v>136</v>
      </c>
      <c r="H15" s="173">
        <v>173</v>
      </c>
      <c r="I15" s="176">
        <v>159</v>
      </c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56</v>
      </c>
    </row>
    <row r="16" spans="1:20" ht="13.5" thickBot="1">
      <c r="A16" s="87">
        <f t="shared" si="1"/>
        <v>12</v>
      </c>
      <c r="B16" s="351" t="s">
        <v>81</v>
      </c>
      <c r="C16" s="352"/>
      <c r="D16" s="353">
        <v>8</v>
      </c>
      <c r="E16" s="354">
        <f t="shared" si="0"/>
        <v>32</v>
      </c>
      <c r="F16" s="355">
        <v>168</v>
      </c>
      <c r="G16" s="356">
        <v>191</v>
      </c>
      <c r="H16" s="356">
        <v>176</v>
      </c>
      <c r="I16" s="357">
        <v>191</v>
      </c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52</v>
      </c>
    </row>
    <row r="17" spans="1:20" ht="13.5" thickTop="1">
      <c r="A17" s="51">
        <f t="shared" si="1"/>
        <v>13</v>
      </c>
      <c r="B17" s="166" t="s">
        <v>68</v>
      </c>
      <c r="C17" s="290" t="s">
        <v>71</v>
      </c>
      <c r="D17" s="191">
        <v>8</v>
      </c>
      <c r="E17" s="192">
        <f t="shared" si="0"/>
        <v>32</v>
      </c>
      <c r="F17" s="193">
        <v>173</v>
      </c>
      <c r="G17" s="194">
        <v>247</v>
      </c>
      <c r="H17" s="194">
        <v>145</v>
      </c>
      <c r="I17" s="195">
        <v>155</v>
      </c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48</v>
      </c>
    </row>
    <row r="18" spans="1:20" ht="12.75">
      <c r="A18" s="68">
        <f t="shared" si="1"/>
        <v>14</v>
      </c>
      <c r="B18" s="170" t="s">
        <v>79</v>
      </c>
      <c r="C18" s="171"/>
      <c r="D18" s="168">
        <v>10</v>
      </c>
      <c r="E18" s="169">
        <f t="shared" si="0"/>
        <v>40</v>
      </c>
      <c r="F18" s="172">
        <v>196</v>
      </c>
      <c r="G18" s="173">
        <v>190</v>
      </c>
      <c r="H18" s="173">
        <v>181</v>
      </c>
      <c r="I18" s="176">
        <v>191</v>
      </c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46</v>
      </c>
    </row>
    <row r="19" spans="1:20" ht="12.75">
      <c r="A19" s="68">
        <f t="shared" si="1"/>
        <v>15</v>
      </c>
      <c r="B19" s="170" t="s">
        <v>87</v>
      </c>
      <c r="C19" s="171"/>
      <c r="D19" s="168">
        <v>10</v>
      </c>
      <c r="E19" s="169">
        <f t="shared" si="0"/>
        <v>40</v>
      </c>
      <c r="F19" s="172">
        <v>192</v>
      </c>
      <c r="G19" s="173">
        <v>218</v>
      </c>
      <c r="H19" s="173">
        <v>144</v>
      </c>
      <c r="I19" s="176">
        <v>168</v>
      </c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44</v>
      </c>
    </row>
    <row r="20" spans="1:20" ht="12.75">
      <c r="A20" s="68">
        <f t="shared" si="1"/>
        <v>16</v>
      </c>
      <c r="B20" s="170" t="s">
        <v>77</v>
      </c>
      <c r="C20" s="171"/>
      <c r="D20" s="168">
        <v>4</v>
      </c>
      <c r="E20" s="169">
        <f t="shared" si="0"/>
        <v>16</v>
      </c>
      <c r="F20" s="172">
        <v>184</v>
      </c>
      <c r="G20" s="173">
        <v>166</v>
      </c>
      <c r="H20" s="173">
        <v>167</v>
      </c>
      <c r="I20" s="176">
        <v>217</v>
      </c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42</v>
      </c>
    </row>
    <row r="21" spans="1:20" ht="12.75">
      <c r="A21" s="68">
        <f t="shared" si="1"/>
        <v>17</v>
      </c>
      <c r="B21" s="170" t="s">
        <v>84</v>
      </c>
      <c r="C21" s="171"/>
      <c r="D21" s="168">
        <v>16</v>
      </c>
      <c r="E21" s="169">
        <f t="shared" si="0"/>
        <v>64</v>
      </c>
      <c r="F21" s="172">
        <v>158</v>
      </c>
      <c r="G21" s="173">
        <v>153</v>
      </c>
      <c r="H21" s="173">
        <v>118</v>
      </c>
      <c r="I21" s="176">
        <v>156</v>
      </c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40</v>
      </c>
    </row>
    <row r="22" spans="1:20" ht="13.5" thickBot="1">
      <c r="A22" s="68">
        <f t="shared" si="1"/>
        <v>18</v>
      </c>
      <c r="B22" s="178" t="s">
        <v>83</v>
      </c>
      <c r="C22" s="358" t="s">
        <v>71</v>
      </c>
      <c r="D22" s="179">
        <v>10</v>
      </c>
      <c r="E22" s="180">
        <f t="shared" si="0"/>
        <v>40</v>
      </c>
      <c r="F22" s="181">
        <v>169</v>
      </c>
      <c r="G22" s="182">
        <v>146</v>
      </c>
      <c r="H22" s="182">
        <v>186</v>
      </c>
      <c r="I22" s="198">
        <v>167</v>
      </c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38</v>
      </c>
    </row>
    <row r="23" spans="1:20" ht="13.5" thickTop="1">
      <c r="A23" s="68">
        <f t="shared" si="1"/>
        <v>19</v>
      </c>
      <c r="B23" s="359" t="s">
        <v>86</v>
      </c>
      <c r="C23" s="360"/>
      <c r="D23" s="361"/>
      <c r="E23" s="362">
        <f t="shared" si="0"/>
      </c>
      <c r="F23" s="363">
        <v>194</v>
      </c>
      <c r="G23" s="364">
        <v>179</v>
      </c>
      <c r="H23" s="364">
        <v>203</v>
      </c>
      <c r="I23" s="365">
        <v>164</v>
      </c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36</v>
      </c>
    </row>
    <row r="24" spans="1:20" ht="12.75">
      <c r="A24" s="68">
        <f t="shared" si="1"/>
        <v>20</v>
      </c>
      <c r="B24" s="196" t="s">
        <v>78</v>
      </c>
      <c r="C24" s="177" t="s">
        <v>71</v>
      </c>
      <c r="D24" s="168">
        <v>8</v>
      </c>
      <c r="E24" s="169">
        <f t="shared" si="0"/>
        <v>32</v>
      </c>
      <c r="F24" s="172">
        <v>156</v>
      </c>
      <c r="G24" s="173">
        <v>202</v>
      </c>
      <c r="H24" s="173">
        <v>203</v>
      </c>
      <c r="I24" s="176">
        <v>167</v>
      </c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34</v>
      </c>
    </row>
    <row r="25" spans="1:20" ht="12.75">
      <c r="A25" s="68">
        <f t="shared" si="1"/>
        <v>21</v>
      </c>
      <c r="B25" s="196" t="s">
        <v>70</v>
      </c>
      <c r="C25" s="177" t="s">
        <v>71</v>
      </c>
      <c r="D25" s="168">
        <v>6</v>
      </c>
      <c r="E25" s="169">
        <f t="shared" si="0"/>
        <v>24</v>
      </c>
      <c r="F25" s="172">
        <v>140</v>
      </c>
      <c r="G25" s="173">
        <v>198</v>
      </c>
      <c r="H25" s="173">
        <v>114</v>
      </c>
      <c r="I25" s="176">
        <v>153</v>
      </c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32</v>
      </c>
    </row>
    <row r="26" spans="1:20" ht="12.75">
      <c r="A26" s="68">
        <f t="shared" si="1"/>
        <v>22</v>
      </c>
      <c r="B26" s="170" t="s">
        <v>80</v>
      </c>
      <c r="C26" s="171"/>
      <c r="D26" s="168">
        <v>10</v>
      </c>
      <c r="E26" s="169">
        <f t="shared" si="0"/>
        <v>40</v>
      </c>
      <c r="F26" s="172">
        <v>162</v>
      </c>
      <c r="G26" s="173">
        <v>145</v>
      </c>
      <c r="H26" s="173">
        <v>152</v>
      </c>
      <c r="I26" s="176">
        <v>154</v>
      </c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30</v>
      </c>
    </row>
    <row r="27" spans="1:20" ht="12.75">
      <c r="A27" s="68">
        <f t="shared" si="1"/>
        <v>23</v>
      </c>
      <c r="B27" s="178" t="s">
        <v>89</v>
      </c>
      <c r="C27" s="197"/>
      <c r="D27" s="179">
        <v>16</v>
      </c>
      <c r="E27" s="180">
        <f t="shared" si="0"/>
        <v>64</v>
      </c>
      <c r="F27" s="181">
        <v>142</v>
      </c>
      <c r="G27" s="182">
        <v>107</v>
      </c>
      <c r="H27" s="182">
        <v>125</v>
      </c>
      <c r="I27" s="198">
        <v>186</v>
      </c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28</v>
      </c>
    </row>
    <row r="28" spans="1:20" ht="13.5" thickBot="1">
      <c r="A28" s="87">
        <f t="shared" si="1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26</v>
      </c>
    </row>
    <row r="29" spans="1:20" ht="12.75">
      <c r="A29" s="51">
        <f t="shared" si="1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24</v>
      </c>
    </row>
    <row r="30" spans="1:20" ht="12.75">
      <c r="A30" s="68">
        <f t="shared" si="1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22</v>
      </c>
    </row>
    <row r="31" spans="1:20" ht="12.75">
      <c r="A31" s="68">
        <f t="shared" si="1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20</v>
      </c>
    </row>
    <row r="32" spans="1:20" ht="12.75">
      <c r="A32" s="68">
        <f t="shared" si="1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18</v>
      </c>
    </row>
    <row r="33" spans="1:20" ht="12.75">
      <c r="A33" s="68">
        <f t="shared" si="1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16</v>
      </c>
    </row>
    <row r="34" spans="1:20" ht="12.75">
      <c r="A34" s="68">
        <f t="shared" si="1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14</v>
      </c>
    </row>
    <row r="35" spans="1:20" ht="12.75">
      <c r="A35" s="68">
        <f t="shared" si="1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12</v>
      </c>
    </row>
    <row r="36" spans="1:20" ht="12.75">
      <c r="A36" s="68">
        <f t="shared" si="1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10</v>
      </c>
    </row>
    <row r="37" spans="1:20" ht="12.75">
      <c r="A37" s="68">
        <f t="shared" si="1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8</v>
      </c>
    </row>
    <row r="38" spans="1:20" ht="12.75">
      <c r="A38" s="68">
        <f t="shared" si="1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6</v>
      </c>
    </row>
    <row r="39" spans="1:20" ht="12.75">
      <c r="A39" s="68">
        <f t="shared" si="1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4</v>
      </c>
    </row>
    <row r="40" spans="1:20" ht="12.75">
      <c r="A40" s="68">
        <f t="shared" si="1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2</v>
      </c>
    </row>
    <row r="41" spans="1:20" ht="12.75">
      <c r="A41" s="123">
        <f t="shared" si="1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J6:J53 F28:I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I27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workbookViewId="0" topLeftCell="A1">
      <selection activeCell="O61" sqref="O6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6" width="5.140625" style="32" customWidth="1"/>
    <col min="7" max="7" width="5.00390625" style="32" customWidth="1"/>
    <col min="8" max="8" width="6.00390625" style="32" customWidth="1"/>
    <col min="9" max="9" width="4.14062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93" t="s">
        <v>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2.75">
      <c r="A5" s="51">
        <v>1</v>
      </c>
      <c r="B5" s="52"/>
      <c r="C5" s="53"/>
      <c r="D5" s="54"/>
      <c r="E5" s="54"/>
      <c r="F5" s="55"/>
      <c r="G5" s="56"/>
      <c r="H5" s="56"/>
      <c r="I5" s="57"/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60</v>
      </c>
    </row>
    <row r="6" spans="1:20" ht="12.75">
      <c r="A6" s="68">
        <f>A5+1</f>
        <v>2</v>
      </c>
      <c r="B6" s="69"/>
      <c r="C6" s="70"/>
      <c r="D6" s="71"/>
      <c r="E6" s="71"/>
      <c r="F6" s="72"/>
      <c r="G6" s="73"/>
      <c r="H6" s="73"/>
      <c r="I6" s="74"/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55</v>
      </c>
    </row>
    <row r="7" spans="1:20" ht="12.75">
      <c r="A7" s="68">
        <f>A6+1</f>
        <v>3</v>
      </c>
      <c r="B7" s="69"/>
      <c r="C7" s="70"/>
      <c r="D7" s="71"/>
      <c r="E7" s="71"/>
      <c r="F7" s="72"/>
      <c r="G7" s="73"/>
      <c r="H7" s="73"/>
      <c r="I7" s="74"/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50</v>
      </c>
    </row>
    <row r="8" spans="1:20" ht="12.75">
      <c r="A8" s="68">
        <f>A7+1</f>
        <v>4</v>
      </c>
      <c r="B8" s="69"/>
      <c r="C8" s="70"/>
      <c r="D8" s="71"/>
      <c r="E8" s="71"/>
      <c r="F8" s="72"/>
      <c r="G8" s="73"/>
      <c r="H8" s="73"/>
      <c r="I8" s="74"/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45</v>
      </c>
    </row>
    <row r="9" spans="1:20" ht="12.75">
      <c r="A9" s="68">
        <f>A8+1</f>
        <v>5</v>
      </c>
      <c r="B9" s="69"/>
      <c r="C9" s="70"/>
      <c r="D9" s="71"/>
      <c r="E9" s="71"/>
      <c r="F9" s="72"/>
      <c r="G9" s="73"/>
      <c r="H9" s="73"/>
      <c r="I9" s="74"/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42</v>
      </c>
    </row>
    <row r="10" spans="1:20" ht="12.75">
      <c r="A10" s="68">
        <f>A9+1</f>
        <v>6</v>
      </c>
      <c r="B10" s="69"/>
      <c r="C10" s="70"/>
      <c r="D10" s="71"/>
      <c r="E10" s="71"/>
      <c r="F10" s="72"/>
      <c r="G10" s="73"/>
      <c r="H10" s="73"/>
      <c r="I10" s="74"/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39</v>
      </c>
    </row>
    <row r="11" spans="1:20" ht="12.75">
      <c r="A11" s="68">
        <v>7</v>
      </c>
      <c r="B11" s="83"/>
      <c r="C11" s="84"/>
      <c r="D11" s="71"/>
      <c r="E11" s="71"/>
      <c r="F11" s="72"/>
      <c r="G11" s="73"/>
      <c r="H11" s="73"/>
      <c r="I11" s="74"/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36</v>
      </c>
    </row>
    <row r="12" spans="1:20" ht="12.75">
      <c r="A12" s="68">
        <f aca="true" t="shared" si="0" ref="A12:A41">A11+1</f>
        <v>8</v>
      </c>
      <c r="B12" s="83"/>
      <c r="C12" s="84"/>
      <c r="D12" s="71"/>
      <c r="E12" s="71"/>
      <c r="F12" s="72"/>
      <c r="G12" s="73"/>
      <c r="H12" s="73"/>
      <c r="I12" s="74"/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34</v>
      </c>
    </row>
    <row r="13" spans="1:20" ht="12.75">
      <c r="A13" s="68">
        <f t="shared" si="0"/>
        <v>9</v>
      </c>
      <c r="B13" s="83"/>
      <c r="C13" s="84"/>
      <c r="D13" s="71"/>
      <c r="E13" s="71"/>
      <c r="F13" s="72"/>
      <c r="G13" s="73"/>
      <c r="H13" s="73"/>
      <c r="I13" s="74"/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32</v>
      </c>
    </row>
    <row r="14" spans="1:20" ht="12.75">
      <c r="A14" s="68">
        <f t="shared" si="0"/>
        <v>10</v>
      </c>
      <c r="B14" s="85"/>
      <c r="C14" s="86"/>
      <c r="D14" s="71"/>
      <c r="E14" s="71"/>
      <c r="F14" s="72"/>
      <c r="G14" s="73"/>
      <c r="H14" s="73"/>
      <c r="I14" s="74"/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30</v>
      </c>
    </row>
    <row r="15" spans="1:20" ht="12.75">
      <c r="A15" s="68">
        <f t="shared" si="0"/>
        <v>11</v>
      </c>
      <c r="B15" s="85"/>
      <c r="C15" s="86"/>
      <c r="D15" s="71"/>
      <c r="E15" s="71"/>
      <c r="F15" s="72"/>
      <c r="G15" s="73"/>
      <c r="H15" s="73"/>
      <c r="I15" s="74"/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28</v>
      </c>
    </row>
    <row r="16" spans="1:20" ht="12.75">
      <c r="A16" s="87">
        <f t="shared" si="0"/>
        <v>12</v>
      </c>
      <c r="B16" s="88"/>
      <c r="C16" s="89"/>
      <c r="D16" s="90"/>
      <c r="E16" s="90"/>
      <c r="F16" s="91"/>
      <c r="G16" s="92"/>
      <c r="H16" s="92"/>
      <c r="I16" s="93"/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26</v>
      </c>
    </row>
    <row r="17" spans="1:20" ht="12.75">
      <c r="A17" s="51">
        <f t="shared" si="0"/>
        <v>13</v>
      </c>
      <c r="B17" s="104"/>
      <c r="C17" s="105"/>
      <c r="D17" s="54"/>
      <c r="E17" s="54"/>
      <c r="F17" s="55"/>
      <c r="G17" s="56"/>
      <c r="H17" s="56"/>
      <c r="I17" s="57"/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24</v>
      </c>
    </row>
    <row r="18" spans="1:20" ht="12.75">
      <c r="A18" s="68">
        <f t="shared" si="0"/>
        <v>14</v>
      </c>
      <c r="B18" s="111"/>
      <c r="C18" s="112"/>
      <c r="D18" s="71"/>
      <c r="E18" s="71"/>
      <c r="F18" s="72"/>
      <c r="G18" s="73"/>
      <c r="H18" s="73"/>
      <c r="I18" s="74"/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23</v>
      </c>
    </row>
    <row r="19" spans="1:20" ht="12.75">
      <c r="A19" s="68">
        <f t="shared" si="0"/>
        <v>15</v>
      </c>
      <c r="B19" s="111"/>
      <c r="C19" s="112"/>
      <c r="D19" s="71"/>
      <c r="E19" s="71"/>
      <c r="F19" s="72"/>
      <c r="G19" s="73"/>
      <c r="H19" s="73"/>
      <c r="I19" s="74"/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22</v>
      </c>
    </row>
    <row r="20" spans="1:20" ht="12.75">
      <c r="A20" s="68">
        <f t="shared" si="0"/>
        <v>16</v>
      </c>
      <c r="B20" s="69"/>
      <c r="C20" s="70"/>
      <c r="D20" s="71"/>
      <c r="E20" s="71"/>
      <c r="F20" s="72"/>
      <c r="G20" s="73"/>
      <c r="H20" s="73"/>
      <c r="I20" s="74"/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21</v>
      </c>
    </row>
    <row r="21" spans="1:20" ht="12.75">
      <c r="A21" s="68">
        <f t="shared" si="0"/>
        <v>17</v>
      </c>
      <c r="B21" s="83"/>
      <c r="C21" s="84"/>
      <c r="D21" s="71"/>
      <c r="E21" s="71"/>
      <c r="F21" s="72"/>
      <c r="G21" s="73"/>
      <c r="H21" s="73"/>
      <c r="I21" s="74"/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20</v>
      </c>
    </row>
    <row r="22" spans="1:20" ht="12.75">
      <c r="A22" s="68">
        <f t="shared" si="0"/>
        <v>18</v>
      </c>
      <c r="B22" s="69"/>
      <c r="C22" s="70"/>
      <c r="D22" s="71"/>
      <c r="E22" s="71"/>
      <c r="F22" s="72"/>
      <c r="G22" s="73"/>
      <c r="H22" s="73"/>
      <c r="I22" s="74"/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19</v>
      </c>
    </row>
    <row r="23" spans="1:20" ht="12.75">
      <c r="A23" s="68">
        <f t="shared" si="0"/>
        <v>19</v>
      </c>
      <c r="B23" s="69"/>
      <c r="C23" s="70"/>
      <c r="D23" s="71"/>
      <c r="E23" s="71"/>
      <c r="F23" s="72"/>
      <c r="G23" s="73"/>
      <c r="H23" s="73"/>
      <c r="I23" s="74"/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18</v>
      </c>
    </row>
    <row r="24" spans="1:20" ht="12.75">
      <c r="A24" s="68">
        <f t="shared" si="0"/>
        <v>20</v>
      </c>
      <c r="B24" s="85"/>
      <c r="C24" s="86"/>
      <c r="D24" s="71"/>
      <c r="E24" s="71"/>
      <c r="F24" s="72"/>
      <c r="G24" s="73"/>
      <c r="H24" s="73"/>
      <c r="I24" s="74"/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17</v>
      </c>
    </row>
    <row r="25" spans="1:20" ht="12.75">
      <c r="A25" s="68">
        <f t="shared" si="0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16</v>
      </c>
    </row>
    <row r="26" spans="1:20" ht="12.75">
      <c r="A26" s="68">
        <f t="shared" si="0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15</v>
      </c>
    </row>
    <row r="27" spans="1:20" ht="12.75">
      <c r="A27" s="68">
        <f t="shared" si="0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14</v>
      </c>
    </row>
    <row r="28" spans="1:20" ht="12.75">
      <c r="A28" s="87">
        <f t="shared" si="0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2.75">
      <c r="A29" s="51">
        <f t="shared" si="0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0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0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0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0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0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0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0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0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0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0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0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0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workbookViewId="0" topLeftCell="A1">
      <selection activeCell="O61" sqref="O6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6" width="5.140625" style="32" customWidth="1"/>
    <col min="7" max="7" width="5.00390625" style="32" customWidth="1"/>
    <col min="8" max="8" width="6.00390625" style="32" customWidth="1"/>
    <col min="9" max="9" width="4.14062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93" t="s">
        <v>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2.75">
      <c r="A5" s="51">
        <v>1</v>
      </c>
      <c r="B5" s="52"/>
      <c r="C5" s="53"/>
      <c r="D5" s="54"/>
      <c r="E5" s="54"/>
      <c r="F5" s="55"/>
      <c r="G5" s="56"/>
      <c r="H5" s="56"/>
      <c r="I5" s="57"/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60</v>
      </c>
    </row>
    <row r="6" spans="1:20" ht="12.75">
      <c r="A6" s="68">
        <f>A5+1</f>
        <v>2</v>
      </c>
      <c r="B6" s="69"/>
      <c r="C6" s="70"/>
      <c r="D6" s="71"/>
      <c r="E6" s="71"/>
      <c r="F6" s="72"/>
      <c r="G6" s="73"/>
      <c r="H6" s="73"/>
      <c r="I6" s="74"/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55</v>
      </c>
    </row>
    <row r="7" spans="1:20" ht="12.75">
      <c r="A7" s="68">
        <f>A6+1</f>
        <v>3</v>
      </c>
      <c r="B7" s="69"/>
      <c r="C7" s="70"/>
      <c r="D7" s="71"/>
      <c r="E7" s="71"/>
      <c r="F7" s="72"/>
      <c r="G7" s="73"/>
      <c r="H7" s="73"/>
      <c r="I7" s="74"/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50</v>
      </c>
    </row>
    <row r="8" spans="1:20" ht="12.75">
      <c r="A8" s="68">
        <f>A7+1</f>
        <v>4</v>
      </c>
      <c r="B8" s="69"/>
      <c r="C8" s="70"/>
      <c r="D8" s="71"/>
      <c r="E8" s="71"/>
      <c r="F8" s="72"/>
      <c r="G8" s="73"/>
      <c r="H8" s="73"/>
      <c r="I8" s="74"/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45</v>
      </c>
    </row>
    <row r="9" spans="1:20" ht="12.75">
      <c r="A9" s="68">
        <f>A8+1</f>
        <v>5</v>
      </c>
      <c r="B9" s="69"/>
      <c r="C9" s="70"/>
      <c r="D9" s="71"/>
      <c r="E9" s="71"/>
      <c r="F9" s="72"/>
      <c r="G9" s="73"/>
      <c r="H9" s="73"/>
      <c r="I9" s="74"/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42</v>
      </c>
    </row>
    <row r="10" spans="1:20" ht="12.75">
      <c r="A10" s="68">
        <f>A9+1</f>
        <v>6</v>
      </c>
      <c r="B10" s="69"/>
      <c r="C10" s="70"/>
      <c r="D10" s="71"/>
      <c r="E10" s="71"/>
      <c r="F10" s="72"/>
      <c r="G10" s="73"/>
      <c r="H10" s="73"/>
      <c r="I10" s="74"/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39</v>
      </c>
    </row>
    <row r="11" spans="1:20" ht="12.75">
      <c r="A11" s="68">
        <v>7</v>
      </c>
      <c r="B11" s="83"/>
      <c r="C11" s="84"/>
      <c r="D11" s="71"/>
      <c r="E11" s="71"/>
      <c r="F11" s="72"/>
      <c r="G11" s="73"/>
      <c r="H11" s="73"/>
      <c r="I11" s="74"/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36</v>
      </c>
    </row>
    <row r="12" spans="1:20" ht="12.75">
      <c r="A12" s="68">
        <f aca="true" t="shared" si="0" ref="A12:A41">A11+1</f>
        <v>8</v>
      </c>
      <c r="B12" s="83"/>
      <c r="C12" s="84"/>
      <c r="D12" s="71"/>
      <c r="E12" s="71"/>
      <c r="F12" s="72"/>
      <c r="G12" s="73"/>
      <c r="H12" s="73"/>
      <c r="I12" s="74"/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34</v>
      </c>
    </row>
    <row r="13" spans="1:20" ht="12.75">
      <c r="A13" s="68">
        <f t="shared" si="0"/>
        <v>9</v>
      </c>
      <c r="B13" s="83"/>
      <c r="C13" s="84"/>
      <c r="D13" s="71"/>
      <c r="E13" s="71"/>
      <c r="F13" s="72"/>
      <c r="G13" s="73"/>
      <c r="H13" s="73"/>
      <c r="I13" s="74"/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32</v>
      </c>
    </row>
    <row r="14" spans="1:20" ht="12.75">
      <c r="A14" s="68">
        <f t="shared" si="0"/>
        <v>10</v>
      </c>
      <c r="B14" s="85"/>
      <c r="C14" s="86"/>
      <c r="D14" s="71"/>
      <c r="E14" s="71"/>
      <c r="F14" s="72"/>
      <c r="G14" s="73"/>
      <c r="H14" s="73"/>
      <c r="I14" s="74"/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30</v>
      </c>
    </row>
    <row r="15" spans="1:20" ht="12.75">
      <c r="A15" s="68">
        <f t="shared" si="0"/>
        <v>11</v>
      </c>
      <c r="B15" s="85"/>
      <c r="C15" s="86"/>
      <c r="D15" s="71"/>
      <c r="E15" s="71"/>
      <c r="F15" s="72"/>
      <c r="G15" s="73"/>
      <c r="H15" s="73"/>
      <c r="I15" s="74"/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28</v>
      </c>
    </row>
    <row r="16" spans="1:20" ht="12.75">
      <c r="A16" s="87">
        <f t="shared" si="0"/>
        <v>12</v>
      </c>
      <c r="B16" s="88"/>
      <c r="C16" s="89"/>
      <c r="D16" s="90"/>
      <c r="E16" s="90"/>
      <c r="F16" s="91"/>
      <c r="G16" s="92"/>
      <c r="H16" s="92"/>
      <c r="I16" s="93"/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26</v>
      </c>
    </row>
    <row r="17" spans="1:20" ht="12.75">
      <c r="A17" s="51">
        <f t="shared" si="0"/>
        <v>13</v>
      </c>
      <c r="B17" s="104"/>
      <c r="C17" s="105"/>
      <c r="D17" s="54"/>
      <c r="E17" s="54"/>
      <c r="F17" s="55"/>
      <c r="G17" s="56"/>
      <c r="H17" s="56"/>
      <c r="I17" s="57"/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24</v>
      </c>
    </row>
    <row r="18" spans="1:20" ht="12.75">
      <c r="A18" s="68">
        <f t="shared" si="0"/>
        <v>14</v>
      </c>
      <c r="B18" s="111"/>
      <c r="C18" s="112"/>
      <c r="D18" s="71"/>
      <c r="E18" s="71"/>
      <c r="F18" s="72"/>
      <c r="G18" s="73"/>
      <c r="H18" s="73"/>
      <c r="I18" s="74"/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23</v>
      </c>
    </row>
    <row r="19" spans="1:20" ht="12.75">
      <c r="A19" s="68">
        <f t="shared" si="0"/>
        <v>15</v>
      </c>
      <c r="B19" s="111"/>
      <c r="C19" s="112"/>
      <c r="D19" s="71"/>
      <c r="E19" s="71"/>
      <c r="F19" s="72"/>
      <c r="G19" s="73"/>
      <c r="H19" s="73"/>
      <c r="I19" s="74"/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22</v>
      </c>
    </row>
    <row r="20" spans="1:20" ht="12.75">
      <c r="A20" s="68">
        <f t="shared" si="0"/>
        <v>16</v>
      </c>
      <c r="B20" s="69"/>
      <c r="C20" s="70"/>
      <c r="D20" s="71"/>
      <c r="E20" s="71"/>
      <c r="F20" s="72"/>
      <c r="G20" s="73"/>
      <c r="H20" s="73"/>
      <c r="I20" s="74"/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21</v>
      </c>
    </row>
    <row r="21" spans="1:20" ht="12.75">
      <c r="A21" s="68">
        <f t="shared" si="0"/>
        <v>17</v>
      </c>
      <c r="B21" s="83"/>
      <c r="C21" s="84"/>
      <c r="D21" s="71"/>
      <c r="E21" s="71"/>
      <c r="F21" s="72"/>
      <c r="G21" s="73"/>
      <c r="H21" s="73"/>
      <c r="I21" s="74"/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20</v>
      </c>
    </row>
    <row r="22" spans="1:20" ht="12.75">
      <c r="A22" s="68">
        <f t="shared" si="0"/>
        <v>18</v>
      </c>
      <c r="B22" s="69"/>
      <c r="C22" s="70"/>
      <c r="D22" s="71"/>
      <c r="E22" s="71"/>
      <c r="F22" s="72"/>
      <c r="G22" s="73"/>
      <c r="H22" s="73"/>
      <c r="I22" s="74"/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19</v>
      </c>
    </row>
    <row r="23" spans="1:20" ht="12.75">
      <c r="A23" s="68">
        <f t="shared" si="0"/>
        <v>19</v>
      </c>
      <c r="B23" s="69"/>
      <c r="C23" s="70"/>
      <c r="D23" s="71"/>
      <c r="E23" s="71"/>
      <c r="F23" s="72"/>
      <c r="G23" s="73"/>
      <c r="H23" s="73"/>
      <c r="I23" s="74"/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18</v>
      </c>
    </row>
    <row r="24" spans="1:20" ht="12.75">
      <c r="A24" s="68">
        <f t="shared" si="0"/>
        <v>20</v>
      </c>
      <c r="B24" s="85"/>
      <c r="C24" s="86"/>
      <c r="D24" s="71"/>
      <c r="E24" s="71"/>
      <c r="F24" s="72"/>
      <c r="G24" s="73"/>
      <c r="H24" s="73"/>
      <c r="I24" s="74"/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17</v>
      </c>
    </row>
    <row r="25" spans="1:20" ht="12.75">
      <c r="A25" s="68">
        <f t="shared" si="0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16</v>
      </c>
    </row>
    <row r="26" spans="1:20" ht="12.75">
      <c r="A26" s="68">
        <f t="shared" si="0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15</v>
      </c>
    </row>
    <row r="27" spans="1:20" ht="12.75">
      <c r="A27" s="68">
        <f t="shared" si="0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14</v>
      </c>
    </row>
    <row r="28" spans="1:20" ht="12.75">
      <c r="A28" s="87">
        <f t="shared" si="0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2.75">
      <c r="A29" s="51">
        <f t="shared" si="0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0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0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0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0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0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0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0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0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0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0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0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0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workbookViewId="0" topLeftCell="A1">
      <selection activeCell="O61" sqref="O61"/>
    </sheetView>
  </sheetViews>
  <sheetFormatPr defaultColWidth="9.140625" defaultRowHeight="12.75"/>
  <cols>
    <col min="1" max="1" width="4.140625" style="32" customWidth="1"/>
    <col min="2" max="2" width="20.57421875" style="33" customWidth="1"/>
    <col min="3" max="6" width="5.140625" style="32" customWidth="1"/>
    <col min="7" max="7" width="5.00390625" style="32" customWidth="1"/>
    <col min="8" max="8" width="6.00390625" style="32" customWidth="1"/>
    <col min="9" max="9" width="4.140625" style="32" customWidth="1"/>
    <col min="10" max="10" width="4.421875" style="32" customWidth="1"/>
    <col min="11" max="11" width="7.421875" style="34" customWidth="1"/>
    <col min="12" max="13" width="5.8515625" style="34" customWidth="1"/>
    <col min="14" max="14" width="0" style="32" hidden="1" customWidth="1"/>
    <col min="15" max="16384" width="9.140625" style="32" customWidth="1"/>
  </cols>
  <sheetData>
    <row r="1" spans="1:20" ht="28.5" customHeight="1">
      <c r="A1" s="393" t="s">
        <v>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9.5" customHeight="1">
      <c r="A3" s="373" t="s">
        <v>42</v>
      </c>
      <c r="B3" s="375" t="s">
        <v>43</v>
      </c>
      <c r="C3" s="35"/>
      <c r="D3" s="376" t="s">
        <v>44</v>
      </c>
      <c r="E3" s="378" t="s">
        <v>44</v>
      </c>
      <c r="F3" s="369" t="s">
        <v>45</v>
      </c>
      <c r="G3" s="369"/>
      <c r="H3" s="369"/>
      <c r="I3" s="369"/>
      <c r="J3" s="370" t="s">
        <v>46</v>
      </c>
      <c r="K3" s="370"/>
      <c r="L3" s="371" t="s">
        <v>47</v>
      </c>
      <c r="M3" s="371"/>
      <c r="N3" s="36"/>
      <c r="O3" s="37" t="s">
        <v>47</v>
      </c>
      <c r="P3" s="372"/>
      <c r="Q3" s="372"/>
      <c r="R3" s="372"/>
      <c r="S3" s="372"/>
      <c r="T3" s="372"/>
    </row>
    <row r="4" spans="1:20" ht="15.75" customHeight="1">
      <c r="A4" s="373"/>
      <c r="B4" s="375"/>
      <c r="C4" s="35"/>
      <c r="D4" s="376"/>
      <c r="E4" s="378"/>
      <c r="F4" s="38" t="s">
        <v>48</v>
      </c>
      <c r="G4" s="39" t="s">
        <v>49</v>
      </c>
      <c r="H4" s="39" t="s">
        <v>50</v>
      </c>
      <c r="I4" s="40" t="s">
        <v>51</v>
      </c>
      <c r="J4" s="41" t="s">
        <v>52</v>
      </c>
      <c r="K4" s="42" t="s">
        <v>53</v>
      </c>
      <c r="L4" s="43" t="s">
        <v>54</v>
      </c>
      <c r="M4" s="44" t="s">
        <v>55</v>
      </c>
      <c r="N4" s="45" t="s">
        <v>56</v>
      </c>
      <c r="O4" s="46" t="s">
        <v>57</v>
      </c>
      <c r="P4" s="47" t="s">
        <v>58</v>
      </c>
      <c r="Q4" s="48" t="s">
        <v>59</v>
      </c>
      <c r="R4" s="47" t="s">
        <v>60</v>
      </c>
      <c r="S4" s="49" t="s">
        <v>61</v>
      </c>
      <c r="T4" s="50" t="s">
        <v>62</v>
      </c>
    </row>
    <row r="5" spans="1:20" ht="12.75">
      <c r="A5" s="51">
        <v>1</v>
      </c>
      <c r="B5" s="52"/>
      <c r="C5" s="53"/>
      <c r="D5" s="54"/>
      <c r="E5" s="54"/>
      <c r="F5" s="55"/>
      <c r="G5" s="56"/>
      <c r="H5" s="56"/>
      <c r="I5" s="57"/>
      <c r="J5" s="55"/>
      <c r="K5" s="58"/>
      <c r="L5" s="59"/>
      <c r="M5" s="60"/>
      <c r="N5" s="61"/>
      <c r="O5" s="62"/>
      <c r="P5" s="63"/>
      <c r="Q5" s="64"/>
      <c r="R5" s="65"/>
      <c r="S5" s="66"/>
      <c r="T5" s="67">
        <v>60</v>
      </c>
    </row>
    <row r="6" spans="1:20" ht="12.75">
      <c r="A6" s="68">
        <f>A5+1</f>
        <v>2</v>
      </c>
      <c r="B6" s="69"/>
      <c r="C6" s="70"/>
      <c r="D6" s="71"/>
      <c r="E6" s="71"/>
      <c r="F6" s="72"/>
      <c r="G6" s="73"/>
      <c r="H6" s="73"/>
      <c r="I6" s="74"/>
      <c r="J6" s="72"/>
      <c r="K6" s="75"/>
      <c r="L6" s="76"/>
      <c r="M6" s="77"/>
      <c r="N6" s="78"/>
      <c r="O6" s="62"/>
      <c r="P6" s="63"/>
      <c r="Q6" s="64"/>
      <c r="R6" s="65"/>
      <c r="S6" s="79"/>
      <c r="T6" s="80">
        <v>55</v>
      </c>
    </row>
    <row r="7" spans="1:20" ht="12.75">
      <c r="A7" s="68">
        <f>A6+1</f>
        <v>3</v>
      </c>
      <c r="B7" s="69"/>
      <c r="C7" s="70"/>
      <c r="D7" s="71"/>
      <c r="E7" s="71"/>
      <c r="F7" s="72"/>
      <c r="G7" s="73"/>
      <c r="H7" s="73"/>
      <c r="I7" s="74"/>
      <c r="J7" s="72"/>
      <c r="K7" s="75"/>
      <c r="L7" s="76"/>
      <c r="M7" s="77"/>
      <c r="N7" s="78"/>
      <c r="O7" s="62"/>
      <c r="P7" s="63"/>
      <c r="Q7" s="64"/>
      <c r="R7" s="65"/>
      <c r="S7" s="79"/>
      <c r="T7" s="80">
        <v>50</v>
      </c>
    </row>
    <row r="8" spans="1:20" ht="12.75">
      <c r="A8" s="68">
        <f>A7+1</f>
        <v>4</v>
      </c>
      <c r="B8" s="69"/>
      <c r="C8" s="70"/>
      <c r="D8" s="71"/>
      <c r="E8" s="71"/>
      <c r="F8" s="72"/>
      <c r="G8" s="73"/>
      <c r="H8" s="73"/>
      <c r="I8" s="74"/>
      <c r="J8" s="72"/>
      <c r="K8" s="75"/>
      <c r="L8" s="76"/>
      <c r="M8" s="81"/>
      <c r="N8" s="78"/>
      <c r="O8" s="62"/>
      <c r="P8" s="63"/>
      <c r="Q8" s="64"/>
      <c r="R8" s="65"/>
      <c r="S8" s="79"/>
      <c r="T8" s="80">
        <v>45</v>
      </c>
    </row>
    <row r="9" spans="1:20" ht="12.75">
      <c r="A9" s="68">
        <f>A8+1</f>
        <v>5</v>
      </c>
      <c r="B9" s="69"/>
      <c r="C9" s="70"/>
      <c r="D9" s="71"/>
      <c r="E9" s="71"/>
      <c r="F9" s="72"/>
      <c r="G9" s="73"/>
      <c r="H9" s="73"/>
      <c r="I9" s="74"/>
      <c r="J9" s="72"/>
      <c r="K9" s="75"/>
      <c r="L9" s="76"/>
      <c r="M9" s="81"/>
      <c r="N9" s="78"/>
      <c r="O9" s="62"/>
      <c r="P9" s="63"/>
      <c r="Q9" s="64"/>
      <c r="R9" s="65"/>
      <c r="S9" s="79"/>
      <c r="T9" s="80">
        <v>42</v>
      </c>
    </row>
    <row r="10" spans="1:20" ht="12.75">
      <c r="A10" s="68">
        <f>A9+1</f>
        <v>6</v>
      </c>
      <c r="B10" s="69"/>
      <c r="C10" s="70"/>
      <c r="D10" s="71"/>
      <c r="E10" s="71"/>
      <c r="F10" s="72"/>
      <c r="G10" s="73"/>
      <c r="H10" s="73"/>
      <c r="I10" s="74"/>
      <c r="J10" s="72"/>
      <c r="K10" s="82"/>
      <c r="L10" s="76"/>
      <c r="M10" s="81"/>
      <c r="N10" s="78"/>
      <c r="O10" s="62"/>
      <c r="P10" s="63"/>
      <c r="Q10" s="64"/>
      <c r="R10" s="65"/>
      <c r="S10" s="79"/>
      <c r="T10" s="80">
        <v>39</v>
      </c>
    </row>
    <row r="11" spans="1:20" ht="12.75">
      <c r="A11" s="68">
        <v>7</v>
      </c>
      <c r="B11" s="83"/>
      <c r="C11" s="84"/>
      <c r="D11" s="71"/>
      <c r="E11" s="71"/>
      <c r="F11" s="72"/>
      <c r="G11" s="73"/>
      <c r="H11" s="73"/>
      <c r="I11" s="74"/>
      <c r="J11" s="72"/>
      <c r="K11" s="82"/>
      <c r="L11" s="76"/>
      <c r="M11" s="81"/>
      <c r="N11" s="78"/>
      <c r="O11" s="62"/>
      <c r="P11" s="63"/>
      <c r="Q11" s="64"/>
      <c r="R11" s="65"/>
      <c r="S11" s="79"/>
      <c r="T11" s="80">
        <v>36</v>
      </c>
    </row>
    <row r="12" spans="1:20" ht="12.75">
      <c r="A12" s="68">
        <f aca="true" t="shared" si="0" ref="A12:A41">A11+1</f>
        <v>8</v>
      </c>
      <c r="B12" s="83"/>
      <c r="C12" s="84"/>
      <c r="D12" s="71"/>
      <c r="E12" s="71"/>
      <c r="F12" s="72"/>
      <c r="G12" s="73"/>
      <c r="H12" s="73"/>
      <c r="I12" s="74"/>
      <c r="J12" s="72"/>
      <c r="K12" s="82"/>
      <c r="L12" s="76"/>
      <c r="M12" s="81"/>
      <c r="N12" s="78"/>
      <c r="O12" s="62"/>
      <c r="P12" s="63"/>
      <c r="Q12" s="64"/>
      <c r="R12" s="65"/>
      <c r="S12" s="79"/>
      <c r="T12" s="80">
        <v>34</v>
      </c>
    </row>
    <row r="13" spans="1:20" ht="12.75">
      <c r="A13" s="68">
        <f t="shared" si="0"/>
        <v>9</v>
      </c>
      <c r="B13" s="83"/>
      <c r="C13" s="84"/>
      <c r="D13" s="71"/>
      <c r="E13" s="71"/>
      <c r="F13" s="72"/>
      <c r="G13" s="73"/>
      <c r="H13" s="73"/>
      <c r="I13" s="74"/>
      <c r="J13" s="72"/>
      <c r="K13" s="82"/>
      <c r="L13" s="76"/>
      <c r="M13" s="81"/>
      <c r="N13" s="78"/>
      <c r="O13" s="62"/>
      <c r="P13" s="63"/>
      <c r="Q13" s="64"/>
      <c r="R13" s="65"/>
      <c r="S13" s="79"/>
      <c r="T13" s="80">
        <v>32</v>
      </c>
    </row>
    <row r="14" spans="1:20" ht="12.75">
      <c r="A14" s="68">
        <f t="shared" si="0"/>
        <v>10</v>
      </c>
      <c r="B14" s="85"/>
      <c r="C14" s="86"/>
      <c r="D14" s="71"/>
      <c r="E14" s="71"/>
      <c r="F14" s="72"/>
      <c r="G14" s="73"/>
      <c r="H14" s="73"/>
      <c r="I14" s="74"/>
      <c r="J14" s="72"/>
      <c r="K14" s="82"/>
      <c r="L14" s="76"/>
      <c r="M14" s="81"/>
      <c r="N14" s="78"/>
      <c r="O14" s="62"/>
      <c r="P14" s="63"/>
      <c r="Q14" s="64"/>
      <c r="R14" s="65"/>
      <c r="S14" s="79"/>
      <c r="T14" s="80">
        <v>30</v>
      </c>
    </row>
    <row r="15" spans="1:20" ht="12.75">
      <c r="A15" s="68">
        <f t="shared" si="0"/>
        <v>11</v>
      </c>
      <c r="B15" s="85"/>
      <c r="C15" s="86"/>
      <c r="D15" s="71"/>
      <c r="E15" s="71"/>
      <c r="F15" s="72"/>
      <c r="G15" s="73"/>
      <c r="H15" s="73"/>
      <c r="I15" s="74"/>
      <c r="J15" s="72"/>
      <c r="K15" s="82"/>
      <c r="L15" s="76"/>
      <c r="M15" s="81"/>
      <c r="N15" s="78"/>
      <c r="O15" s="62"/>
      <c r="P15" s="63"/>
      <c r="Q15" s="64"/>
      <c r="R15" s="65"/>
      <c r="S15" s="79"/>
      <c r="T15" s="80">
        <v>28</v>
      </c>
    </row>
    <row r="16" spans="1:20" ht="12.75">
      <c r="A16" s="87">
        <f t="shared" si="0"/>
        <v>12</v>
      </c>
      <c r="B16" s="88"/>
      <c r="C16" s="89"/>
      <c r="D16" s="90"/>
      <c r="E16" s="90"/>
      <c r="F16" s="91"/>
      <c r="G16" s="92"/>
      <c r="H16" s="92"/>
      <c r="I16" s="93"/>
      <c r="J16" s="91"/>
      <c r="K16" s="94"/>
      <c r="L16" s="95"/>
      <c r="M16" s="96"/>
      <c r="N16" s="97"/>
      <c r="O16" s="98"/>
      <c r="P16" s="99"/>
      <c r="Q16" s="100"/>
      <c r="R16" s="101"/>
      <c r="S16" s="102"/>
      <c r="T16" s="103">
        <v>26</v>
      </c>
    </row>
    <row r="17" spans="1:20" ht="12.75">
      <c r="A17" s="51">
        <f t="shared" si="0"/>
        <v>13</v>
      </c>
      <c r="B17" s="104"/>
      <c r="C17" s="105"/>
      <c r="D17" s="54"/>
      <c r="E17" s="54"/>
      <c r="F17" s="55"/>
      <c r="G17" s="56"/>
      <c r="H17" s="56"/>
      <c r="I17" s="57"/>
      <c r="J17" s="55"/>
      <c r="K17" s="58"/>
      <c r="L17" s="59"/>
      <c r="M17" s="60"/>
      <c r="N17" s="61"/>
      <c r="O17" s="106"/>
      <c r="P17" s="107"/>
      <c r="Q17" s="108"/>
      <c r="R17" s="109"/>
      <c r="S17" s="66"/>
      <c r="T17" s="110">
        <v>24</v>
      </c>
    </row>
    <row r="18" spans="1:20" ht="12.75">
      <c r="A18" s="68">
        <f t="shared" si="0"/>
        <v>14</v>
      </c>
      <c r="B18" s="111"/>
      <c r="C18" s="112"/>
      <c r="D18" s="71"/>
      <c r="E18" s="71"/>
      <c r="F18" s="72"/>
      <c r="G18" s="73"/>
      <c r="H18" s="73"/>
      <c r="I18" s="74"/>
      <c r="J18" s="72"/>
      <c r="K18" s="82"/>
      <c r="L18" s="76"/>
      <c r="M18" s="81"/>
      <c r="N18" s="78"/>
      <c r="O18" s="62"/>
      <c r="P18" s="63"/>
      <c r="Q18" s="64"/>
      <c r="R18" s="65"/>
      <c r="S18" s="79"/>
      <c r="T18" s="80">
        <v>23</v>
      </c>
    </row>
    <row r="19" spans="1:20" ht="12.75">
      <c r="A19" s="68">
        <f t="shared" si="0"/>
        <v>15</v>
      </c>
      <c r="B19" s="111"/>
      <c r="C19" s="112"/>
      <c r="D19" s="71"/>
      <c r="E19" s="71"/>
      <c r="F19" s="72"/>
      <c r="G19" s="73"/>
      <c r="H19" s="73"/>
      <c r="I19" s="74"/>
      <c r="J19" s="72"/>
      <c r="K19" s="82"/>
      <c r="L19" s="76"/>
      <c r="M19" s="81"/>
      <c r="N19" s="78"/>
      <c r="O19" s="62"/>
      <c r="P19" s="63"/>
      <c r="Q19" s="64"/>
      <c r="R19" s="65"/>
      <c r="S19" s="79"/>
      <c r="T19" s="80">
        <v>22</v>
      </c>
    </row>
    <row r="20" spans="1:20" ht="12.75">
      <c r="A20" s="68">
        <f t="shared" si="0"/>
        <v>16</v>
      </c>
      <c r="B20" s="69"/>
      <c r="C20" s="70"/>
      <c r="D20" s="71"/>
      <c r="E20" s="71"/>
      <c r="F20" s="72"/>
      <c r="G20" s="73"/>
      <c r="H20" s="73"/>
      <c r="I20" s="74"/>
      <c r="J20" s="72"/>
      <c r="K20" s="75"/>
      <c r="L20" s="76"/>
      <c r="M20" s="81"/>
      <c r="N20" s="78"/>
      <c r="O20" s="62"/>
      <c r="P20" s="63"/>
      <c r="Q20" s="64"/>
      <c r="R20" s="65"/>
      <c r="S20" s="79"/>
      <c r="T20" s="80">
        <v>21</v>
      </c>
    </row>
    <row r="21" spans="1:20" ht="12.75">
      <c r="A21" s="68">
        <f t="shared" si="0"/>
        <v>17</v>
      </c>
      <c r="B21" s="83"/>
      <c r="C21" s="84"/>
      <c r="D21" s="71"/>
      <c r="E21" s="71"/>
      <c r="F21" s="72"/>
      <c r="G21" s="73"/>
      <c r="H21" s="73"/>
      <c r="I21" s="74"/>
      <c r="J21" s="72"/>
      <c r="K21" s="113"/>
      <c r="L21" s="76"/>
      <c r="M21" s="81"/>
      <c r="N21" s="78"/>
      <c r="O21" s="62"/>
      <c r="P21" s="63"/>
      <c r="Q21" s="64"/>
      <c r="R21" s="65"/>
      <c r="S21" s="79"/>
      <c r="T21" s="80">
        <v>20</v>
      </c>
    </row>
    <row r="22" spans="1:20" ht="12.75">
      <c r="A22" s="68">
        <f t="shared" si="0"/>
        <v>18</v>
      </c>
      <c r="B22" s="69"/>
      <c r="C22" s="70"/>
      <c r="D22" s="71"/>
      <c r="E22" s="71"/>
      <c r="F22" s="72"/>
      <c r="G22" s="73"/>
      <c r="H22" s="73"/>
      <c r="I22" s="74"/>
      <c r="J22" s="72"/>
      <c r="K22" s="82"/>
      <c r="L22" s="76"/>
      <c r="M22" s="81"/>
      <c r="N22" s="78"/>
      <c r="O22" s="62"/>
      <c r="P22" s="63"/>
      <c r="Q22" s="64"/>
      <c r="R22" s="65"/>
      <c r="S22" s="79"/>
      <c r="T22" s="80">
        <v>19</v>
      </c>
    </row>
    <row r="23" spans="1:20" ht="12.75">
      <c r="A23" s="68">
        <f t="shared" si="0"/>
        <v>19</v>
      </c>
      <c r="B23" s="69"/>
      <c r="C23" s="70"/>
      <c r="D23" s="71"/>
      <c r="E23" s="71"/>
      <c r="F23" s="72"/>
      <c r="G23" s="73"/>
      <c r="H23" s="73"/>
      <c r="I23" s="74"/>
      <c r="J23" s="72"/>
      <c r="K23" s="82"/>
      <c r="L23" s="76"/>
      <c r="M23" s="77"/>
      <c r="N23" s="78"/>
      <c r="O23" s="62"/>
      <c r="P23" s="63"/>
      <c r="Q23" s="64"/>
      <c r="R23" s="65"/>
      <c r="S23" s="79"/>
      <c r="T23" s="80">
        <v>18</v>
      </c>
    </row>
    <row r="24" spans="1:20" ht="12.75">
      <c r="A24" s="68">
        <f t="shared" si="0"/>
        <v>20</v>
      </c>
      <c r="B24" s="85"/>
      <c r="C24" s="86"/>
      <c r="D24" s="71"/>
      <c r="E24" s="71"/>
      <c r="F24" s="72"/>
      <c r="G24" s="73"/>
      <c r="H24" s="73"/>
      <c r="I24" s="74"/>
      <c r="J24" s="72"/>
      <c r="K24" s="75"/>
      <c r="L24" s="76"/>
      <c r="M24" s="81"/>
      <c r="N24" s="78"/>
      <c r="O24" s="62"/>
      <c r="P24" s="63"/>
      <c r="Q24" s="64"/>
      <c r="R24" s="65"/>
      <c r="S24" s="79"/>
      <c r="T24" s="80">
        <v>17</v>
      </c>
    </row>
    <row r="25" spans="1:20" ht="12.75">
      <c r="A25" s="68">
        <f t="shared" si="0"/>
        <v>21</v>
      </c>
      <c r="B25" s="69"/>
      <c r="C25" s="70"/>
      <c r="D25" s="71"/>
      <c r="E25" s="71"/>
      <c r="F25" s="72"/>
      <c r="G25" s="73"/>
      <c r="H25" s="73"/>
      <c r="I25" s="74"/>
      <c r="J25" s="72"/>
      <c r="K25" s="82"/>
      <c r="L25" s="76"/>
      <c r="M25" s="81"/>
      <c r="N25" s="78"/>
      <c r="O25" s="62"/>
      <c r="P25" s="63"/>
      <c r="Q25" s="64"/>
      <c r="R25" s="65"/>
      <c r="S25" s="79"/>
      <c r="T25" s="80">
        <v>16</v>
      </c>
    </row>
    <row r="26" spans="1:20" ht="12.75">
      <c r="A26" s="68">
        <f t="shared" si="0"/>
        <v>22</v>
      </c>
      <c r="B26" s="85"/>
      <c r="C26" s="86"/>
      <c r="D26" s="71"/>
      <c r="E26" s="71"/>
      <c r="F26" s="72"/>
      <c r="G26" s="73"/>
      <c r="H26" s="73"/>
      <c r="I26" s="74"/>
      <c r="J26" s="72"/>
      <c r="K26" s="82"/>
      <c r="L26" s="76"/>
      <c r="M26" s="81"/>
      <c r="N26" s="78"/>
      <c r="O26" s="62"/>
      <c r="P26" s="63"/>
      <c r="Q26" s="64"/>
      <c r="R26" s="65"/>
      <c r="S26" s="79"/>
      <c r="T26" s="80">
        <v>15</v>
      </c>
    </row>
    <row r="27" spans="1:20" ht="12.75">
      <c r="A27" s="68">
        <f t="shared" si="0"/>
        <v>23</v>
      </c>
      <c r="B27" s="69"/>
      <c r="C27" s="70"/>
      <c r="D27" s="71"/>
      <c r="E27" s="71"/>
      <c r="F27" s="72"/>
      <c r="G27" s="73"/>
      <c r="H27" s="73"/>
      <c r="I27" s="74"/>
      <c r="J27" s="72"/>
      <c r="K27" s="82"/>
      <c r="L27" s="76"/>
      <c r="M27" s="81"/>
      <c r="N27" s="78"/>
      <c r="O27" s="62"/>
      <c r="P27" s="63"/>
      <c r="Q27" s="64"/>
      <c r="R27" s="65"/>
      <c r="S27" s="79"/>
      <c r="T27" s="80">
        <v>14</v>
      </c>
    </row>
    <row r="28" spans="1:20" ht="12.75">
      <c r="A28" s="87">
        <f t="shared" si="0"/>
        <v>24</v>
      </c>
      <c r="B28" s="114"/>
      <c r="C28" s="115"/>
      <c r="D28" s="90"/>
      <c r="E28" s="90"/>
      <c r="F28" s="91"/>
      <c r="G28" s="92"/>
      <c r="H28" s="92"/>
      <c r="I28" s="93"/>
      <c r="J28" s="91"/>
      <c r="K28" s="116"/>
      <c r="L28" s="95"/>
      <c r="M28" s="96"/>
      <c r="N28" s="97"/>
      <c r="O28" s="98"/>
      <c r="P28" s="99"/>
      <c r="Q28" s="100"/>
      <c r="R28" s="101"/>
      <c r="S28" s="102"/>
      <c r="T28" s="103">
        <v>13</v>
      </c>
    </row>
    <row r="29" spans="1:20" ht="12.75">
      <c r="A29" s="51">
        <f t="shared" si="0"/>
        <v>25</v>
      </c>
      <c r="B29" s="104"/>
      <c r="C29" s="105"/>
      <c r="D29" s="54"/>
      <c r="E29" s="54"/>
      <c r="F29" s="55"/>
      <c r="G29" s="56"/>
      <c r="H29" s="56"/>
      <c r="I29" s="57"/>
      <c r="J29" s="55"/>
      <c r="K29" s="58"/>
      <c r="L29" s="59"/>
      <c r="M29" s="60"/>
      <c r="N29" s="61"/>
      <c r="O29" s="106"/>
      <c r="P29" s="107"/>
      <c r="Q29" s="108"/>
      <c r="R29" s="109"/>
      <c r="S29" s="66"/>
      <c r="T29" s="110">
        <v>12</v>
      </c>
    </row>
    <row r="30" spans="1:20" ht="12.75">
      <c r="A30" s="68">
        <f t="shared" si="0"/>
        <v>26</v>
      </c>
      <c r="B30" s="69"/>
      <c r="C30" s="70"/>
      <c r="D30" s="71"/>
      <c r="E30" s="71"/>
      <c r="F30" s="72"/>
      <c r="G30" s="73"/>
      <c r="H30" s="73"/>
      <c r="I30" s="74"/>
      <c r="J30" s="72"/>
      <c r="K30" s="82"/>
      <c r="L30" s="76"/>
      <c r="M30" s="81"/>
      <c r="N30" s="78"/>
      <c r="O30" s="117"/>
      <c r="P30" s="118"/>
      <c r="Q30" s="119"/>
      <c r="R30" s="120"/>
      <c r="S30" s="79"/>
      <c r="T30" s="80">
        <v>11</v>
      </c>
    </row>
    <row r="31" spans="1:20" ht="12.75">
      <c r="A31" s="68">
        <f t="shared" si="0"/>
        <v>27</v>
      </c>
      <c r="B31" s="69"/>
      <c r="C31" s="70"/>
      <c r="D31" s="71"/>
      <c r="E31" s="71"/>
      <c r="F31" s="72"/>
      <c r="G31" s="73"/>
      <c r="H31" s="73"/>
      <c r="I31" s="74"/>
      <c r="J31" s="72"/>
      <c r="K31" s="82"/>
      <c r="L31" s="76"/>
      <c r="M31" s="121"/>
      <c r="N31" s="78"/>
      <c r="O31" s="117"/>
      <c r="P31" s="118"/>
      <c r="Q31" s="119"/>
      <c r="R31" s="120"/>
      <c r="S31" s="79"/>
      <c r="T31" s="80">
        <v>10</v>
      </c>
    </row>
    <row r="32" spans="1:20" ht="12.75">
      <c r="A32" s="68">
        <f t="shared" si="0"/>
        <v>28</v>
      </c>
      <c r="B32" s="69"/>
      <c r="C32" s="70"/>
      <c r="D32" s="71"/>
      <c r="E32" s="71"/>
      <c r="F32" s="72"/>
      <c r="G32" s="73"/>
      <c r="H32" s="73"/>
      <c r="I32" s="74"/>
      <c r="J32" s="72"/>
      <c r="K32" s="82"/>
      <c r="L32" s="76"/>
      <c r="M32" s="77"/>
      <c r="N32" s="78"/>
      <c r="O32" s="117"/>
      <c r="P32" s="118"/>
      <c r="Q32" s="119"/>
      <c r="R32" s="120"/>
      <c r="S32" s="79"/>
      <c r="T32" s="80">
        <v>9</v>
      </c>
    </row>
    <row r="33" spans="1:20" ht="12.75">
      <c r="A33" s="68">
        <f t="shared" si="0"/>
        <v>29</v>
      </c>
      <c r="B33" s="69"/>
      <c r="C33" s="70"/>
      <c r="D33" s="71"/>
      <c r="E33" s="71"/>
      <c r="F33" s="72"/>
      <c r="G33" s="73"/>
      <c r="H33" s="73"/>
      <c r="I33" s="74"/>
      <c r="J33" s="72"/>
      <c r="K33" s="82"/>
      <c r="L33" s="76"/>
      <c r="M33" s="81"/>
      <c r="N33" s="78"/>
      <c r="O33" s="117"/>
      <c r="P33" s="118"/>
      <c r="Q33" s="119"/>
      <c r="R33" s="120"/>
      <c r="S33" s="79"/>
      <c r="T33" s="80">
        <v>8</v>
      </c>
    </row>
    <row r="34" spans="1:20" ht="12.75">
      <c r="A34" s="68">
        <f t="shared" si="0"/>
        <v>30</v>
      </c>
      <c r="B34" s="85"/>
      <c r="C34" s="86"/>
      <c r="D34" s="71"/>
      <c r="E34" s="71"/>
      <c r="F34" s="72"/>
      <c r="G34" s="73"/>
      <c r="H34" s="73"/>
      <c r="I34" s="74"/>
      <c r="J34" s="72"/>
      <c r="K34" s="75"/>
      <c r="L34" s="76"/>
      <c r="M34" s="77"/>
      <c r="N34" s="78"/>
      <c r="O34" s="117"/>
      <c r="P34" s="118"/>
      <c r="Q34" s="119"/>
      <c r="R34" s="120"/>
      <c r="S34" s="79"/>
      <c r="T34" s="80">
        <v>7</v>
      </c>
    </row>
    <row r="35" spans="1:20" ht="12.75">
      <c r="A35" s="68">
        <f t="shared" si="0"/>
        <v>31</v>
      </c>
      <c r="B35" s="83"/>
      <c r="C35" s="84"/>
      <c r="D35" s="71"/>
      <c r="E35" s="71"/>
      <c r="F35" s="72"/>
      <c r="G35" s="73"/>
      <c r="H35" s="73"/>
      <c r="I35" s="74"/>
      <c r="J35" s="72"/>
      <c r="K35" s="82"/>
      <c r="L35" s="122"/>
      <c r="M35" s="81"/>
      <c r="N35" s="78"/>
      <c r="O35" s="117"/>
      <c r="P35" s="118"/>
      <c r="Q35" s="119"/>
      <c r="R35" s="120"/>
      <c r="S35" s="79"/>
      <c r="T35" s="80">
        <v>6</v>
      </c>
    </row>
    <row r="36" spans="1:20" ht="12.75">
      <c r="A36" s="68">
        <f t="shared" si="0"/>
        <v>32</v>
      </c>
      <c r="B36" s="69"/>
      <c r="C36" s="70"/>
      <c r="D36" s="71"/>
      <c r="E36" s="71"/>
      <c r="F36" s="72"/>
      <c r="G36" s="73"/>
      <c r="H36" s="73"/>
      <c r="I36" s="74"/>
      <c r="J36" s="72"/>
      <c r="K36" s="82"/>
      <c r="L36" s="122"/>
      <c r="M36" s="81"/>
      <c r="N36" s="78"/>
      <c r="O36" s="117"/>
      <c r="P36" s="118"/>
      <c r="Q36" s="119"/>
      <c r="R36" s="120"/>
      <c r="S36" s="79"/>
      <c r="T36" s="80">
        <v>5</v>
      </c>
    </row>
    <row r="37" spans="1:20" ht="12.75">
      <c r="A37" s="68">
        <f t="shared" si="0"/>
        <v>33</v>
      </c>
      <c r="B37" s="85"/>
      <c r="C37" s="86"/>
      <c r="D37" s="71"/>
      <c r="E37" s="71"/>
      <c r="F37" s="72"/>
      <c r="G37" s="73"/>
      <c r="H37" s="73"/>
      <c r="I37" s="74"/>
      <c r="J37" s="72"/>
      <c r="K37" s="82"/>
      <c r="L37" s="76"/>
      <c r="M37" s="81"/>
      <c r="N37" s="78"/>
      <c r="O37" s="117"/>
      <c r="P37" s="118"/>
      <c r="Q37" s="119"/>
      <c r="R37" s="120"/>
      <c r="S37" s="79"/>
      <c r="T37" s="80">
        <v>4</v>
      </c>
    </row>
    <row r="38" spans="1:20" ht="12.75">
      <c r="A38" s="68">
        <f t="shared" si="0"/>
        <v>34</v>
      </c>
      <c r="B38" s="83"/>
      <c r="C38" s="84"/>
      <c r="D38" s="71"/>
      <c r="E38" s="71"/>
      <c r="F38" s="72"/>
      <c r="G38" s="73"/>
      <c r="H38" s="73"/>
      <c r="I38" s="74"/>
      <c r="J38" s="72"/>
      <c r="K38" s="82"/>
      <c r="L38" s="76"/>
      <c r="M38" s="81"/>
      <c r="N38" s="78"/>
      <c r="O38" s="117"/>
      <c r="P38" s="118"/>
      <c r="Q38" s="119"/>
      <c r="R38" s="120"/>
      <c r="S38" s="79"/>
      <c r="T38" s="80">
        <v>3</v>
      </c>
    </row>
    <row r="39" spans="1:20" ht="12.75">
      <c r="A39" s="68">
        <f t="shared" si="0"/>
        <v>35</v>
      </c>
      <c r="B39" s="69"/>
      <c r="C39" s="70"/>
      <c r="D39" s="71"/>
      <c r="E39" s="71"/>
      <c r="F39" s="72"/>
      <c r="G39" s="73"/>
      <c r="H39" s="73"/>
      <c r="I39" s="74"/>
      <c r="J39" s="72"/>
      <c r="K39" s="82"/>
      <c r="L39" s="76"/>
      <c r="M39" s="81"/>
      <c r="N39" s="78"/>
      <c r="O39" s="117"/>
      <c r="P39" s="118"/>
      <c r="Q39" s="119"/>
      <c r="R39" s="120"/>
      <c r="S39" s="79"/>
      <c r="T39" s="80">
        <v>2</v>
      </c>
    </row>
    <row r="40" spans="1:20" ht="12.75">
      <c r="A40" s="68">
        <f t="shared" si="0"/>
        <v>36</v>
      </c>
      <c r="B40" s="85"/>
      <c r="C40" s="86"/>
      <c r="D40" s="71"/>
      <c r="E40" s="71"/>
      <c r="F40" s="72"/>
      <c r="G40" s="73"/>
      <c r="H40" s="73"/>
      <c r="I40" s="74"/>
      <c r="J40" s="72"/>
      <c r="K40" s="75"/>
      <c r="L40" s="76"/>
      <c r="M40" s="81"/>
      <c r="N40" s="78"/>
      <c r="O40" s="117"/>
      <c r="P40" s="118"/>
      <c r="Q40" s="119"/>
      <c r="R40" s="120"/>
      <c r="S40" s="79"/>
      <c r="T40" s="80">
        <v>1</v>
      </c>
    </row>
    <row r="41" spans="1:20" ht="12.75">
      <c r="A41" s="123">
        <f t="shared" si="0"/>
        <v>37</v>
      </c>
      <c r="B41" s="83"/>
      <c r="C41" s="84"/>
      <c r="D41" s="71"/>
      <c r="E41" s="71"/>
      <c r="F41" s="72"/>
      <c r="G41" s="73"/>
      <c r="H41" s="73"/>
      <c r="I41" s="74"/>
      <c r="J41" s="72"/>
      <c r="K41" s="113"/>
      <c r="L41" s="76"/>
      <c r="M41" s="81"/>
      <c r="N41" s="78"/>
      <c r="O41" s="117"/>
      <c r="P41" s="118"/>
      <c r="Q41" s="119"/>
      <c r="R41" s="120"/>
      <c r="S41" s="79"/>
      <c r="T41" s="80"/>
    </row>
    <row r="42" spans="1:20" ht="12.75">
      <c r="A42" s="124">
        <v>38</v>
      </c>
      <c r="B42" s="111"/>
      <c r="C42" s="112"/>
      <c r="D42" s="71"/>
      <c r="E42" s="71"/>
      <c r="F42" s="72"/>
      <c r="G42" s="73"/>
      <c r="H42" s="73"/>
      <c r="I42" s="74"/>
      <c r="J42" s="72"/>
      <c r="K42" s="82"/>
      <c r="L42" s="76"/>
      <c r="M42" s="81"/>
      <c r="N42" s="78"/>
      <c r="O42" s="117"/>
      <c r="P42" s="118"/>
      <c r="Q42" s="119"/>
      <c r="R42" s="120"/>
      <c r="S42" s="79"/>
      <c r="T42" s="80"/>
    </row>
    <row r="43" spans="1:20" ht="12.75">
      <c r="A43" s="125">
        <v>39</v>
      </c>
      <c r="B43" s="126"/>
      <c r="C43" s="127"/>
      <c r="D43" s="128"/>
      <c r="E43" s="128"/>
      <c r="F43" s="129"/>
      <c r="G43" s="130"/>
      <c r="H43" s="130"/>
      <c r="I43" s="131"/>
      <c r="J43" s="129"/>
      <c r="K43" s="132"/>
      <c r="L43" s="133"/>
      <c r="M43" s="134"/>
      <c r="N43" s="135"/>
      <c r="O43" s="136"/>
      <c r="P43" s="137"/>
      <c r="Q43" s="138"/>
      <c r="R43" s="139"/>
      <c r="S43" s="140"/>
      <c r="T43" s="103"/>
    </row>
    <row r="44" spans="1:20" ht="12.75">
      <c r="A44" s="141"/>
      <c r="B44" s="142"/>
      <c r="C44" s="143"/>
      <c r="D44" s="144"/>
      <c r="E44" s="144"/>
      <c r="F44" s="145"/>
      <c r="G44" s="146"/>
      <c r="H44" s="146"/>
      <c r="I44" s="147"/>
      <c r="J44" s="145"/>
      <c r="K44" s="148"/>
      <c r="L44" s="149"/>
      <c r="M44" s="150"/>
      <c r="N44" s="151"/>
      <c r="O44" s="62"/>
      <c r="P44" s="63"/>
      <c r="Q44" s="64"/>
      <c r="R44" s="65"/>
      <c r="S44" s="152"/>
      <c r="T44" s="153"/>
    </row>
    <row r="45" spans="1:20" ht="12.75">
      <c r="A45" s="124"/>
      <c r="B45" s="69"/>
      <c r="C45" s="70"/>
      <c r="D45" s="71"/>
      <c r="E45" s="71"/>
      <c r="F45" s="72"/>
      <c r="G45" s="73"/>
      <c r="H45" s="73"/>
      <c r="I45" s="74"/>
      <c r="J45" s="72"/>
      <c r="K45" s="82"/>
      <c r="L45" s="76"/>
      <c r="M45" s="81"/>
      <c r="N45" s="154"/>
      <c r="O45" s="117"/>
      <c r="P45" s="118"/>
      <c r="Q45" s="119"/>
      <c r="R45" s="120"/>
      <c r="S45" s="79"/>
      <c r="T45" s="155"/>
    </row>
    <row r="46" spans="1:20" ht="12.75">
      <c r="A46" s="124"/>
      <c r="B46" s="69"/>
      <c r="C46" s="70"/>
      <c r="D46" s="71"/>
      <c r="E46" s="71"/>
      <c r="F46" s="72"/>
      <c r="G46" s="73"/>
      <c r="H46" s="73"/>
      <c r="I46" s="74"/>
      <c r="J46" s="72"/>
      <c r="K46" s="82"/>
      <c r="L46" s="76"/>
      <c r="M46" s="81"/>
      <c r="N46" s="154"/>
      <c r="O46" s="117"/>
      <c r="P46" s="118"/>
      <c r="Q46" s="119"/>
      <c r="R46" s="120"/>
      <c r="S46" s="79"/>
      <c r="T46" s="155"/>
    </row>
    <row r="47" spans="1:20" ht="12.75">
      <c r="A47" s="124"/>
      <c r="B47" s="69"/>
      <c r="C47" s="70"/>
      <c r="D47" s="71"/>
      <c r="E47" s="71"/>
      <c r="F47" s="72"/>
      <c r="G47" s="73"/>
      <c r="H47" s="73"/>
      <c r="I47" s="74"/>
      <c r="J47" s="72"/>
      <c r="K47" s="82"/>
      <c r="L47" s="76"/>
      <c r="M47" s="81"/>
      <c r="N47" s="154"/>
      <c r="O47" s="117"/>
      <c r="P47" s="118"/>
      <c r="Q47" s="119"/>
      <c r="R47" s="120"/>
      <c r="S47" s="79"/>
      <c r="T47" s="155"/>
    </row>
    <row r="48" spans="1:20" ht="12.75">
      <c r="A48" s="124"/>
      <c r="B48" s="69"/>
      <c r="C48" s="70"/>
      <c r="D48" s="71"/>
      <c r="E48" s="71"/>
      <c r="F48" s="72"/>
      <c r="G48" s="73"/>
      <c r="H48" s="73"/>
      <c r="I48" s="74"/>
      <c r="J48" s="72"/>
      <c r="K48" s="82"/>
      <c r="L48" s="76"/>
      <c r="M48" s="81"/>
      <c r="N48" s="154"/>
      <c r="O48" s="117"/>
      <c r="P48" s="118"/>
      <c r="Q48" s="119"/>
      <c r="R48" s="120"/>
      <c r="S48" s="79"/>
      <c r="T48" s="155"/>
    </row>
    <row r="49" spans="1:20" ht="12.75">
      <c r="A49" s="124"/>
      <c r="B49" s="69"/>
      <c r="C49" s="70"/>
      <c r="D49" s="71"/>
      <c r="E49" s="71"/>
      <c r="F49" s="72"/>
      <c r="G49" s="73"/>
      <c r="H49" s="73"/>
      <c r="I49" s="74"/>
      <c r="J49" s="72"/>
      <c r="K49" s="82"/>
      <c r="L49" s="76"/>
      <c r="M49" s="81"/>
      <c r="N49" s="154"/>
      <c r="O49" s="117"/>
      <c r="P49" s="118"/>
      <c r="Q49" s="119"/>
      <c r="R49" s="120"/>
      <c r="S49" s="79"/>
      <c r="T49" s="155"/>
    </row>
    <row r="50" spans="1:20" ht="12.75">
      <c r="A50" s="124"/>
      <c r="B50" s="69"/>
      <c r="C50" s="70"/>
      <c r="D50" s="71"/>
      <c r="E50" s="71"/>
      <c r="F50" s="72"/>
      <c r="G50" s="73"/>
      <c r="H50" s="73"/>
      <c r="I50" s="74"/>
      <c r="J50" s="72"/>
      <c r="K50" s="82"/>
      <c r="L50" s="76"/>
      <c r="M50" s="81"/>
      <c r="N50" s="154"/>
      <c r="O50" s="117"/>
      <c r="P50" s="118"/>
      <c r="Q50" s="119"/>
      <c r="R50" s="120"/>
      <c r="S50" s="79"/>
      <c r="T50" s="155"/>
    </row>
    <row r="51" spans="1:20" ht="12.75">
      <c r="A51" s="124"/>
      <c r="B51" s="69"/>
      <c r="C51" s="70"/>
      <c r="D51" s="71"/>
      <c r="E51" s="71"/>
      <c r="F51" s="72"/>
      <c r="G51" s="73"/>
      <c r="H51" s="73"/>
      <c r="I51" s="74"/>
      <c r="J51" s="72"/>
      <c r="K51" s="82"/>
      <c r="L51" s="76"/>
      <c r="M51" s="81"/>
      <c r="N51" s="154"/>
      <c r="O51" s="117"/>
      <c r="P51" s="118"/>
      <c r="Q51" s="119"/>
      <c r="R51" s="120"/>
      <c r="S51" s="79"/>
      <c r="T51" s="155"/>
    </row>
    <row r="52" spans="1:20" ht="12.75">
      <c r="A52" s="124"/>
      <c r="B52" s="69"/>
      <c r="C52" s="70"/>
      <c r="D52" s="71"/>
      <c r="E52" s="71"/>
      <c r="F52" s="72"/>
      <c r="G52" s="73"/>
      <c r="H52" s="73"/>
      <c r="I52" s="74"/>
      <c r="J52" s="72"/>
      <c r="K52" s="82"/>
      <c r="L52" s="76"/>
      <c r="M52" s="81"/>
      <c r="N52" s="154"/>
      <c r="O52" s="117"/>
      <c r="P52" s="118"/>
      <c r="Q52" s="119"/>
      <c r="R52" s="120"/>
      <c r="S52" s="79"/>
      <c r="T52" s="155"/>
    </row>
    <row r="53" spans="1:20" ht="12.75">
      <c r="A53" s="124"/>
      <c r="B53" s="69"/>
      <c r="C53" s="70"/>
      <c r="D53" s="71"/>
      <c r="E53" s="71"/>
      <c r="F53" s="72"/>
      <c r="G53" s="73"/>
      <c r="H53" s="73"/>
      <c r="I53" s="74"/>
      <c r="J53" s="72"/>
      <c r="K53" s="82"/>
      <c r="L53" s="76"/>
      <c r="M53" s="81"/>
      <c r="N53" s="156"/>
      <c r="O53" s="117"/>
      <c r="P53" s="118"/>
      <c r="Q53" s="119"/>
      <c r="R53" s="120"/>
      <c r="S53" s="79"/>
      <c r="T53" s="155"/>
    </row>
    <row r="54" spans="1:20" ht="12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6"/>
      <c r="O54" s="156"/>
      <c r="P54" s="158"/>
      <c r="Q54" s="158"/>
      <c r="R54" s="159"/>
      <c r="S54" s="160"/>
      <c r="T54" s="161"/>
    </row>
    <row r="55" spans="1:20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6"/>
      <c r="O55" s="156"/>
      <c r="P55" s="158"/>
      <c r="Q55" s="158"/>
      <c r="R55" s="159"/>
      <c r="S55" s="160"/>
      <c r="T55" s="161"/>
    </row>
    <row r="56" spans="1:2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6"/>
      <c r="O56" s="156"/>
      <c r="P56" s="158"/>
      <c r="Q56" s="158"/>
      <c r="R56" s="159"/>
      <c r="S56" s="160"/>
      <c r="T56" s="161"/>
    </row>
    <row r="57" spans="1:20" ht="12.7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6"/>
      <c r="O57" s="156"/>
      <c r="P57" s="158"/>
      <c r="Q57" s="158"/>
      <c r="R57" s="159"/>
      <c r="S57" s="160"/>
      <c r="T57" s="161"/>
    </row>
    <row r="58" spans="1:20" ht="12.7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6"/>
      <c r="O58" s="156"/>
      <c r="P58" s="158"/>
      <c r="Q58" s="158"/>
      <c r="R58" s="159"/>
      <c r="S58" s="160"/>
      <c r="T58" s="161"/>
    </row>
    <row r="59" spans="1:20" ht="12.7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6"/>
      <c r="O59" s="156"/>
      <c r="P59" s="158"/>
      <c r="Q59" s="158"/>
      <c r="R59" s="159"/>
      <c r="S59" s="160"/>
      <c r="T59" s="161"/>
    </row>
    <row r="60" spans="1:20" ht="12.7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6"/>
      <c r="O60" s="156"/>
      <c r="P60" s="158"/>
      <c r="Q60" s="158"/>
      <c r="R60" s="159"/>
      <c r="S60" s="160"/>
      <c r="T60" s="161"/>
    </row>
    <row r="61" spans="1:20" ht="12.7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6"/>
      <c r="O61" s="156"/>
      <c r="P61" s="158"/>
      <c r="Q61" s="158"/>
      <c r="R61" s="159"/>
      <c r="S61" s="160"/>
      <c r="T61" s="161"/>
    </row>
    <row r="62" spans="1:20" ht="12.7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6"/>
      <c r="O62" s="156"/>
      <c r="P62" s="158"/>
      <c r="Q62" s="158"/>
      <c r="R62" s="159"/>
      <c r="S62" s="160"/>
      <c r="T62" s="161"/>
    </row>
    <row r="63" spans="1:20" ht="12.75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6"/>
      <c r="O63" s="156"/>
      <c r="P63" s="158"/>
      <c r="Q63" s="158"/>
      <c r="R63" s="159"/>
      <c r="S63" s="160"/>
      <c r="T63" s="161"/>
    </row>
    <row r="64" spans="1:20" ht="12.75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6"/>
      <c r="O64" s="156"/>
      <c r="P64" s="158"/>
      <c r="Q64" s="158"/>
      <c r="R64" s="159"/>
      <c r="S64" s="160"/>
      <c r="T64" s="161"/>
    </row>
    <row r="65" spans="1:20" ht="12.7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6"/>
      <c r="O65" s="156"/>
      <c r="P65" s="158"/>
      <c r="Q65" s="158"/>
      <c r="R65" s="159"/>
      <c r="S65" s="160"/>
      <c r="T65" s="161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2017-08-13T23:37:42Z</dcterms:modified>
  <cp:category/>
  <cp:version/>
  <cp:contentType/>
  <cp:contentStatus/>
</cp:coreProperties>
</file>